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a.gonzalez\OneDrive - Norwegian Refugee Council\Skrivebord\ITBCOL0049\"/>
    </mc:Choice>
  </mc:AlternateContent>
  <bookViews>
    <workbookView xWindow="0" yWindow="0" windowWidth="20490" windowHeight="7650" activeTab="4"/>
  </bookViews>
  <sheets>
    <sheet name="LOTE 1" sheetId="1" r:id="rId1"/>
    <sheet name="LOTE 2" sheetId="6" r:id="rId2"/>
    <sheet name="LOTE 3" sheetId="7" r:id="rId3"/>
    <sheet name="LOTE 4" sheetId="8" r:id="rId4"/>
    <sheet name="CALENDARIO DE ENTREGA" sheetId="9" r:id="rId5"/>
    <sheet name="Hoja2" sheetId="2" state="hidden" r:id="rId6"/>
    <sheet name="Hoja3" sheetId="3" state="hidden" r:id="rId7"/>
  </sheets>
  <definedNames>
    <definedName name="_xlnm.Print_Area" localSheetId="4">'CALENDARIO DE ENTREGA'!$A$2:$H$52</definedName>
    <definedName name="_xlnm.Print_Area" localSheetId="0">'LOTE 1'!$A$2:$O$74</definedName>
    <definedName name="_xlnm.Print_Area" localSheetId="1">'LOTE 2'!$A$2:$O$66</definedName>
    <definedName name="_xlnm.Print_Area" localSheetId="2">'LOTE 3'!$A$2:$O$97</definedName>
    <definedName name="_xlnm.Print_Area" localSheetId="3">'LOTE 4'!$A$2:$O$72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" i="7" l="1"/>
  <c r="L53" i="7"/>
  <c r="K54" i="7"/>
  <c r="L54" i="7"/>
  <c r="K55" i="7"/>
  <c r="L55" i="7"/>
  <c r="K56" i="7"/>
  <c r="L56" i="7"/>
  <c r="K57" i="7"/>
  <c r="L57" i="7"/>
  <c r="K58" i="7"/>
  <c r="L58" i="7"/>
  <c r="K59" i="7"/>
  <c r="L59" i="7"/>
  <c r="K60" i="7"/>
  <c r="L60" i="7"/>
  <c r="K61" i="7"/>
  <c r="L61" i="7"/>
  <c r="K62" i="7"/>
  <c r="L62" i="7"/>
  <c r="K63" i="7"/>
  <c r="L63" i="7"/>
  <c r="K64" i="7"/>
  <c r="L64" i="7"/>
  <c r="K65" i="7"/>
  <c r="L65" i="7"/>
  <c r="K66" i="7"/>
  <c r="L66" i="7"/>
  <c r="K67" i="7"/>
  <c r="L67" i="7"/>
  <c r="K68" i="7"/>
  <c r="L68" i="7"/>
  <c r="K69" i="7"/>
  <c r="L69" i="7"/>
  <c r="K70" i="7"/>
  <c r="L70" i="7"/>
  <c r="K71" i="7"/>
  <c r="L71" i="7"/>
  <c r="K72" i="7"/>
  <c r="L72" i="7"/>
  <c r="K73" i="7"/>
  <c r="L73" i="7"/>
  <c r="K74" i="7"/>
  <c r="L74" i="7"/>
  <c r="K75" i="7"/>
  <c r="L75" i="7"/>
  <c r="K76" i="7"/>
  <c r="L76" i="7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K53" i="8"/>
  <c r="L53" i="8"/>
  <c r="K52" i="8"/>
  <c r="L52" i="8"/>
  <c r="K51" i="8"/>
  <c r="L51" i="8"/>
  <c r="K50" i="8"/>
  <c r="L50" i="8"/>
  <c r="K49" i="8"/>
  <c r="L49" i="8"/>
  <c r="K48" i="8"/>
  <c r="L48" i="8"/>
  <c r="K47" i="8"/>
  <c r="L47" i="8"/>
  <c r="K46" i="8"/>
  <c r="L46" i="8"/>
  <c r="K45" i="8"/>
  <c r="L45" i="8"/>
  <c r="K44" i="8"/>
  <c r="L44" i="8"/>
  <c r="K43" i="8"/>
  <c r="L43" i="8"/>
  <c r="K42" i="8"/>
  <c r="L42" i="8"/>
  <c r="K41" i="8"/>
  <c r="L41" i="8"/>
  <c r="K40" i="8"/>
  <c r="L40" i="8"/>
  <c r="K39" i="8"/>
  <c r="L39" i="8"/>
  <c r="K38" i="8"/>
  <c r="L38" i="8"/>
  <c r="K37" i="8"/>
  <c r="L37" i="8"/>
  <c r="K36" i="8"/>
  <c r="L36" i="8"/>
  <c r="K35" i="8"/>
  <c r="L35" i="8"/>
  <c r="K34" i="8"/>
  <c r="L34" i="8"/>
  <c r="K33" i="8"/>
  <c r="L33" i="8"/>
  <c r="K32" i="8"/>
  <c r="L32" i="8"/>
  <c r="K31" i="8"/>
  <c r="L31" i="8"/>
  <c r="K30" i="8"/>
  <c r="L30" i="8"/>
  <c r="K29" i="8"/>
  <c r="L29" i="8"/>
  <c r="K28" i="8"/>
  <c r="L28" i="8"/>
  <c r="K27" i="8"/>
  <c r="L27" i="8"/>
  <c r="K26" i="8"/>
  <c r="L26" i="8"/>
  <c r="K25" i="8"/>
  <c r="L25" i="8"/>
  <c r="K24" i="8"/>
  <c r="L24" i="8"/>
  <c r="K23" i="8"/>
  <c r="L23" i="8"/>
  <c r="K22" i="8"/>
  <c r="L22" i="8"/>
  <c r="K21" i="8"/>
  <c r="L21" i="8"/>
  <c r="K20" i="8"/>
  <c r="L20" i="8"/>
  <c r="K19" i="8"/>
  <c r="L19" i="8"/>
  <c r="K18" i="8"/>
  <c r="L18" i="8"/>
  <c r="K17" i="8"/>
  <c r="L17" i="8"/>
  <c r="K16" i="8"/>
  <c r="L16" i="8"/>
  <c r="K15" i="8"/>
  <c r="L15" i="8"/>
  <c r="K14" i="8"/>
  <c r="L14" i="8"/>
  <c r="K13" i="8"/>
  <c r="L13" i="8"/>
  <c r="K12" i="8"/>
  <c r="L12" i="8"/>
  <c r="K11" i="8"/>
  <c r="L11" i="8"/>
  <c r="K10" i="8"/>
  <c r="L10" i="8"/>
  <c r="K78" i="7"/>
  <c r="L78" i="7"/>
  <c r="K52" i="7"/>
  <c r="L52" i="7"/>
  <c r="K51" i="7"/>
  <c r="L51" i="7"/>
  <c r="K50" i="7"/>
  <c r="L50" i="7"/>
  <c r="K49" i="7"/>
  <c r="L49" i="7"/>
  <c r="K48" i="7"/>
  <c r="L48" i="7"/>
  <c r="K47" i="7"/>
  <c r="L47" i="7"/>
  <c r="K46" i="7"/>
  <c r="L46" i="7"/>
  <c r="K45" i="7"/>
  <c r="L45" i="7"/>
  <c r="K44" i="7"/>
  <c r="L44" i="7"/>
  <c r="K43" i="7"/>
  <c r="L43" i="7"/>
  <c r="K42" i="7"/>
  <c r="L42" i="7"/>
  <c r="K41" i="7"/>
  <c r="L41" i="7"/>
  <c r="K40" i="7"/>
  <c r="L40" i="7"/>
  <c r="K39" i="7"/>
  <c r="L39" i="7"/>
  <c r="K38" i="7"/>
  <c r="L38" i="7"/>
  <c r="K37" i="7"/>
  <c r="L37" i="7"/>
  <c r="K36" i="7"/>
  <c r="L36" i="7"/>
  <c r="K35" i="7"/>
  <c r="L35" i="7"/>
  <c r="K34" i="7"/>
  <c r="L34" i="7"/>
  <c r="K33" i="7"/>
  <c r="L33" i="7"/>
  <c r="K32" i="7"/>
  <c r="L32" i="7"/>
  <c r="K31" i="7"/>
  <c r="L31" i="7"/>
  <c r="K30" i="7"/>
  <c r="L30" i="7"/>
  <c r="K29" i="7"/>
  <c r="L29" i="7"/>
  <c r="K28" i="7"/>
  <c r="L28" i="7"/>
  <c r="K27" i="7"/>
  <c r="L27" i="7"/>
  <c r="K26" i="7"/>
  <c r="L26" i="7"/>
  <c r="K25" i="7"/>
  <c r="L25" i="7"/>
  <c r="K24" i="7"/>
  <c r="L24" i="7"/>
  <c r="K23" i="7"/>
  <c r="L23" i="7"/>
  <c r="K22" i="7"/>
  <c r="L22" i="7"/>
  <c r="K21" i="7"/>
  <c r="L21" i="7"/>
  <c r="K20" i="7"/>
  <c r="L20" i="7"/>
  <c r="K19" i="7"/>
  <c r="L19" i="7"/>
  <c r="K18" i="7"/>
  <c r="L18" i="7"/>
  <c r="K17" i="7"/>
  <c r="L17" i="7"/>
  <c r="K16" i="7"/>
  <c r="L16" i="7"/>
  <c r="K15" i="7"/>
  <c r="L15" i="7"/>
  <c r="K14" i="7"/>
  <c r="L14" i="7"/>
  <c r="K13" i="7"/>
  <c r="L13" i="7"/>
  <c r="K12" i="7"/>
  <c r="L12" i="7"/>
  <c r="K11" i="7"/>
  <c r="L11" i="7"/>
  <c r="K10" i="7"/>
  <c r="L10" i="7"/>
  <c r="K47" i="6"/>
  <c r="L47" i="6"/>
  <c r="K46" i="6"/>
  <c r="L46" i="6"/>
  <c r="K45" i="6"/>
  <c r="L45" i="6"/>
  <c r="K44" i="6"/>
  <c r="L44" i="6"/>
  <c r="K43" i="6"/>
  <c r="L43" i="6"/>
  <c r="K42" i="6"/>
  <c r="L42" i="6"/>
  <c r="K41" i="6"/>
  <c r="L41" i="6"/>
  <c r="K40" i="6"/>
  <c r="L40" i="6"/>
  <c r="K39" i="6"/>
  <c r="L39" i="6"/>
  <c r="K38" i="6"/>
  <c r="L38" i="6"/>
  <c r="K37" i="6"/>
  <c r="L37" i="6"/>
  <c r="K36" i="6"/>
  <c r="L36" i="6"/>
  <c r="K35" i="6"/>
  <c r="L35" i="6"/>
  <c r="K34" i="6"/>
  <c r="L34" i="6"/>
  <c r="K33" i="6"/>
  <c r="L33" i="6"/>
  <c r="K32" i="6"/>
  <c r="L32" i="6"/>
  <c r="K31" i="6"/>
  <c r="L31" i="6"/>
  <c r="K30" i="6"/>
  <c r="L30" i="6"/>
  <c r="K29" i="6"/>
  <c r="L29" i="6"/>
  <c r="K28" i="6"/>
  <c r="L28" i="6"/>
  <c r="K27" i="6"/>
  <c r="L27" i="6"/>
  <c r="K26" i="6"/>
  <c r="L26" i="6"/>
  <c r="K25" i="6"/>
  <c r="L25" i="6"/>
  <c r="K24" i="6"/>
  <c r="L24" i="6"/>
  <c r="K23" i="6"/>
  <c r="L23" i="6"/>
  <c r="K22" i="6"/>
  <c r="L22" i="6"/>
  <c r="K21" i="6"/>
  <c r="L21" i="6"/>
  <c r="K20" i="6"/>
  <c r="L20" i="6"/>
  <c r="K19" i="6"/>
  <c r="L19" i="6"/>
  <c r="K18" i="6"/>
  <c r="L18" i="6"/>
  <c r="K17" i="6"/>
  <c r="L17" i="6"/>
  <c r="K16" i="6"/>
  <c r="L16" i="6"/>
  <c r="K15" i="6"/>
  <c r="L15" i="6"/>
  <c r="K14" i="6"/>
  <c r="L14" i="6"/>
  <c r="K13" i="6"/>
  <c r="L13" i="6"/>
  <c r="K12" i="6"/>
  <c r="L12" i="6"/>
  <c r="K11" i="6"/>
  <c r="L11" i="6"/>
  <c r="K10" i="6"/>
  <c r="L10" i="6"/>
  <c r="K10" i="1"/>
  <c r="L10" i="1"/>
  <c r="K11" i="1"/>
  <c r="L11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L56" i="1"/>
  <c r="L48" i="6"/>
  <c r="L54" i="8"/>
  <c r="L79" i="7"/>
</calcChain>
</file>

<file path=xl/sharedStrings.xml><?xml version="1.0" encoding="utf-8"?>
<sst xmlns="http://schemas.openxmlformats.org/spreadsheetml/2006/main" count="725" uniqueCount="299">
  <si>
    <t>SECCIÓN 6: PROPUESTA DE PRECIOS FIJOS</t>
  </si>
  <si>
    <t>El proveedor debe describir detalladamente su provisión de bienes y demostrar cómo cumple con los requisitos del NRC</t>
  </si>
  <si>
    <t>OFERTA ECONÓMICA (Con Impuestos) – DETALLE DE PRECIOS FIJOS</t>
  </si>
  <si>
    <t>LOTE 1</t>
  </si>
  <si>
    <t>No</t>
  </si>
  <si>
    <t>Descripción</t>
  </si>
  <si>
    <t>Especificaciones</t>
  </si>
  <si>
    <t>Unidad</t>
  </si>
  <si>
    <t>Cantidad</t>
  </si>
  <si>
    <t>Vr Unitario 
(Antes de Impuestos)</t>
  </si>
  <si>
    <t>% IMP</t>
  </si>
  <si>
    <t>Vr Unitario
(Después de Impuestos)</t>
  </si>
  <si>
    <t>TOTAL</t>
  </si>
  <si>
    <t>ORIGEN</t>
  </si>
  <si>
    <r>
      <t xml:space="preserve">ESPECIFCACIÓN ALTERNATIVA
</t>
    </r>
    <r>
      <rPr>
        <b/>
        <sz val="8"/>
        <color rgb="FFFF0000"/>
        <rFont val="Calibri"/>
        <family val="2"/>
        <scheme val="minor"/>
      </rPr>
      <t>Cualquier discrepancia con lo solicitado debe listarse en este espacio.</t>
    </r>
  </si>
  <si>
    <t>Morral Escolar Grande</t>
  </si>
  <si>
    <t>Morral combinado con espaldar y cargaderas acolchadas, Forro y Rebete interno.
ESPECIFICACIONES:
Cuerpo: Lona Morral nacional gris y naranja; Forro: Poliester 100%
Herrajes: Hebilla morralera plastica
Cierres: Cremallera en poliester 100%, con diente plastico N° 6 y Slaider metalico marca Til
Rebete Interno: Cinta falla en poliester
Reata: Polipropileno baja tenazidad
Cargaderas: En Lona con acolchado en yumbolon
MEDIDAS:
Frente: 42 * 32 cms; Espalda: 42 * 32 cms; Fuelle: 13 cms
Bolsillo Frontal: 36 * 32 cms
VISIBILIDAD:
Bordado: 2 Logos HASTA 8 COLORES, según requerimiento</t>
  </si>
  <si>
    <t>Morral Escolar Mediano</t>
  </si>
  <si>
    <t xml:space="preserve"> Morral combinado con espaldar y cargaderas acolchadas, Forro y Rebete interno.
ESPECIFICACIONES:
Cuerpo: Lona Morral nacional gris y naranja; Forro: Poliester 100%
Herrajes: Hebilla morralera plastica
Cierres: Cremallera en poliester 100%, con diente plastico N° 6 y Slaider metalico marca Til
Rebete Interno: Cinta falla en poliester
Reata: Polipropileno baja tenazidad
Cargaderas: En Lona con acolchado en yumbolon MEDIDAS:
Frente: 33 * 27 cms
Espalda: 33 * 27 cms
Fuelle: 10 cms
Bolsillo Frontal: 26 * 27 cms                                         
VISIBILIDAD:
Bordado: 2 Logos HASTA 8 COLORES, según requerimiento</t>
  </si>
  <si>
    <t xml:space="preserve">Tula para empaque </t>
  </si>
  <si>
    <t>Tula en Tela antifluidos color gris colgaderas naranja con logos NRC y Donante, medidas 40 cm de ancho X 45 cms de alto</t>
  </si>
  <si>
    <t>Logo adicional</t>
  </si>
  <si>
    <t xml:space="preserve"> VISIBILIDAD:
Bordado: 1 Logo HASTA 8 COLORES, según requerimiento</t>
  </si>
  <si>
    <t>Cartuchera para Lápices</t>
  </si>
  <si>
    <t xml:space="preserve">Elaborada en lona morral  color gris , con herrajes marca TILL , hilo flamingo # 69  con 2 servicios con  2 logos bordados . </t>
  </si>
  <si>
    <t>Cuadernos</t>
  </si>
  <si>
    <t xml:space="preserve">100  hojas  (1 Cuadriculado - 1 Rayado) - Carátulas con Diseño NRC </t>
  </si>
  <si>
    <t xml:space="preserve">80  hojas  (1 Cuadriculado - 1 Rayado) - Carátulas con Diseño NRC </t>
  </si>
  <si>
    <t>Bolígrafo</t>
  </si>
  <si>
    <t xml:space="preserve">kilométrico 100  color rojo </t>
  </si>
  <si>
    <t>kilométrico 100  color negro</t>
  </si>
  <si>
    <t xml:space="preserve">Lápiz </t>
  </si>
  <si>
    <t xml:space="preserve">Mirado # 2 </t>
  </si>
  <si>
    <t>Borrador</t>
  </si>
  <si>
    <t xml:space="preserve">Nata - Pelikan  PZ 60 </t>
  </si>
  <si>
    <t>Tijera</t>
  </si>
  <si>
    <t xml:space="preserve">Punta Roma </t>
  </si>
  <si>
    <t>Tajalápiz</t>
  </si>
  <si>
    <t>Metálico Básico</t>
  </si>
  <si>
    <t>Regla Plástica</t>
  </si>
  <si>
    <t xml:space="preserve">Plástica, Flexible, 30 cm </t>
  </si>
  <si>
    <t>Lápices de Colores</t>
  </si>
  <si>
    <t>Caja x 12 Unidades  - Marca PELIKAN</t>
  </si>
  <si>
    <t xml:space="preserve">Libro de Mandalas para colorear </t>
  </si>
  <si>
    <t>Mandalas de animales Código: 381539
Mandalas de cuentos Código: 381541
Mandalas divertidas Código: 381542
ED. Panamericana o similar, de igual o superior calidad</t>
  </si>
  <si>
    <t>Libro "Megaretos"</t>
  </si>
  <si>
    <t>ED. Panamericana o similar, de igual o superior calidad</t>
  </si>
  <si>
    <t>Diccionario</t>
  </si>
  <si>
    <t>Dirigido a básica prmaria</t>
  </si>
  <si>
    <t>Juego Didáctico Tangram</t>
  </si>
  <si>
    <t>Juego Didáctico Tangram Mediano 13 X 13 Cm (Material opcional MDF, Triplex, madera)</t>
  </si>
  <si>
    <t>Block papel bond.</t>
  </si>
  <si>
    <t>Hojas blancas, 100 hojas, tamaño carta. Marca NORMA.</t>
  </si>
  <si>
    <t>Block papel iris</t>
  </si>
  <si>
    <t xml:space="preserve">Papel iris, 80 hojas, tamaño carta. Marca NORMA. Colores varios. </t>
  </si>
  <si>
    <t>Plastilina de colores</t>
  </si>
  <si>
    <t>Caja x 12 barras, 220grs.</t>
  </si>
  <si>
    <t>Pegante líquido</t>
  </si>
  <si>
    <t xml:space="preserve">REF: Color blanco EGA TODOPEGA, 125 grs, no tóxico, lavable.  </t>
  </si>
  <si>
    <t>Cuaderno de dibujo</t>
  </si>
  <si>
    <t>REF: Argollado MARDEN</t>
  </si>
  <si>
    <t>Cuaderno pentagramado</t>
  </si>
  <si>
    <t>REF: 50 hojas, ARMONÍA</t>
  </si>
  <si>
    <t>Caja de Temperas</t>
  </si>
  <si>
    <t xml:space="preserve">Caja x 6 témperas, 20ml, PELIKAN. </t>
  </si>
  <si>
    <t xml:space="preserve">Juego de pinceles </t>
  </si>
  <si>
    <t xml:space="preserve">Paquete POINTER x 4 unidades, Calibres surtidos. </t>
  </si>
  <si>
    <t>Plumones</t>
  </si>
  <si>
    <t>Caja x 6 unidades, PELIKAN</t>
  </si>
  <si>
    <t>Caja de Plastilina corta</t>
  </si>
  <si>
    <t>Caja x10 barras, Faber-Castell Corta, Colores vivos. Fácil de moldear. No tóxico. A base de cera.</t>
  </si>
  <si>
    <t>Material Artesanal (Chaquira, Hilo)</t>
  </si>
  <si>
    <t xml:space="preserve">Chaquira tipo mostacilla cheka x libra
Cono hilo búfalo y aguja tipo pelo  x libra
</t>
  </si>
  <si>
    <t>Botilito para Agua</t>
  </si>
  <si>
    <t xml:space="preserve">Transparente x600ml </t>
  </si>
  <si>
    <t>Linterna</t>
  </si>
  <si>
    <t>Tamaño: 9.5cms</t>
  </si>
  <si>
    <t>Cuentos contextualizados a la Región</t>
  </si>
  <si>
    <t>TRANSPORTE - QUIBDÓ</t>
  </si>
  <si>
    <t>CAJA DOBLE PARED MARCADA CON LOGO NRC, CANTIDAD POR CAJA, PROYECTO/DONANTE PROCEDIMIENTO DE COMPRA, PESO MÁXIMO. 
MEDIDAS: LARGO 60*ANCHO 60*ALTO 40 
PESO MÁXIMO: 25 KG</t>
  </si>
  <si>
    <t xml:space="preserve">Flete </t>
  </si>
  <si>
    <t>TRANSPORTE - TUMACO</t>
  </si>
  <si>
    <t>TRANSPORTE - POPAYÁN</t>
  </si>
  <si>
    <t>TRANSPORTE - GUAPI</t>
  </si>
  <si>
    <t>TRANSPORTE - GRANADA</t>
  </si>
  <si>
    <t>TRANSPORTE - FLORENCIA</t>
  </si>
  <si>
    <t>TRANSPORTE - CÚCUTA</t>
  </si>
  <si>
    <t>TRANSPORTE - BOGOTÁ - URR</t>
  </si>
  <si>
    <t>TRANSPORTE - OCAÑA</t>
  </si>
  <si>
    <t>TRANSPORTE - SANTAMARTA</t>
  </si>
  <si>
    <t>TRANSPORTE - ARAUCA</t>
  </si>
  <si>
    <t>TRANSPORTE - CALI</t>
  </si>
  <si>
    <t>TRANSPORTE - IPIALES</t>
  </si>
  <si>
    <t xml:space="preserve">PRECIO TOTAL </t>
  </si>
  <si>
    <t>Tiempo de entrega (en días calendario) - ESTIMADO PARA 1000 KITS</t>
  </si>
  <si>
    <t>Entendemos que no está obligado a aceptar la oferta más baja o cualquier oferta recibida.</t>
  </si>
  <si>
    <t>Nombre del representante del licitante:</t>
  </si>
  <si>
    <t>Tel N°:</t>
  </si>
  <si>
    <t>Cargo de quien firma:</t>
  </si>
  <si>
    <t>Nombre de la compañia:</t>
  </si>
  <si>
    <t>Fecha de firma:</t>
  </si>
  <si>
    <t>Dirección:</t>
  </si>
  <si>
    <t>LOTE 2</t>
  </si>
  <si>
    <t>Morral Escolar</t>
  </si>
  <si>
    <t>Morral  elaborado en lona morral color gris con naranja  con herrajes marca TILL  y morraleras Yordao - Yombolo # 3 para correas.  Con hilo flamingo # 69 y 2 logos bordados NRC  + Donante</t>
  </si>
  <si>
    <t>Morral</t>
  </si>
  <si>
    <t>Cuaderno Catedrático</t>
  </si>
  <si>
    <t>Tamaño Grande, Argollado, 80 hojas, Cuadriculado. Carátula y contracarátula diseño NRC</t>
  </si>
  <si>
    <t>Boligrafo</t>
  </si>
  <si>
    <t xml:space="preserve">Kilométrico 100  color rojo </t>
  </si>
  <si>
    <t xml:space="preserve">Kilométrico 100  color negro </t>
  </si>
  <si>
    <t>Marcador borrable</t>
  </si>
  <si>
    <t>PELIKAN referencia 426 . Colores surtidos</t>
  </si>
  <si>
    <t xml:space="preserve">Borrador para tablero acrilico </t>
  </si>
  <si>
    <t>Estandar</t>
  </si>
  <si>
    <t xml:space="preserve">Tijera </t>
  </si>
  <si>
    <t xml:space="preserve">Punta roma </t>
  </si>
  <si>
    <t xml:space="preserve">Metálico básico </t>
  </si>
  <si>
    <t xml:space="preserve">Nata  - Pelikan  PZ 60 </t>
  </si>
  <si>
    <t>Lápiz</t>
  </si>
  <si>
    <t>Guía metodologica para la implementación de modelos flexibles</t>
  </si>
  <si>
    <t xml:space="preserve">Marcadores </t>
  </si>
  <si>
    <t xml:space="preserve"> Punta fina  x 8 unidades, Colores surtidos. </t>
  </si>
  <si>
    <t xml:space="preserve">Papel silueta </t>
  </si>
  <si>
    <t>Paquete de papel silueta x 8 pliegos</t>
  </si>
  <si>
    <t>Cartulina</t>
  </si>
  <si>
    <t>Paquete de Cartulina tamaño carta x 10</t>
  </si>
  <si>
    <t xml:space="preserve">Papel Craft </t>
  </si>
  <si>
    <t>Pliego.</t>
  </si>
  <si>
    <t xml:space="preserve">Temperas </t>
  </si>
  <si>
    <t>Caja x 6 témperas, 6 colores surtidos, pincel incluido PELIKAN</t>
  </si>
  <si>
    <t>Pegante en Barra</t>
  </si>
  <si>
    <t>Pegante en barra x 10grs, PEGASTIC</t>
  </si>
  <si>
    <t>Tamaño: 9,5cms</t>
  </si>
  <si>
    <t>Botilito para el Agua</t>
  </si>
  <si>
    <t>Transparente x 600ml</t>
  </si>
  <si>
    <t>Pito</t>
  </si>
  <si>
    <t>Pito Plástico</t>
  </si>
  <si>
    <t>Resaltadores diferentes colores</t>
  </si>
  <si>
    <t xml:space="preserve">Paquete x 3, colores surtidos. </t>
  </si>
  <si>
    <t xml:space="preserve">Resma papel </t>
  </si>
  <si>
    <t xml:space="preserve">Tipo bond, tamaño carta x 500 hojas  </t>
  </si>
  <si>
    <t xml:space="preserve">Carpeta </t>
  </si>
  <si>
    <t xml:space="preserve">Organizadora de 3 aletas </t>
  </si>
  <si>
    <t xml:space="preserve">Regla </t>
  </si>
  <si>
    <t>Plástica x 30cms</t>
  </si>
  <si>
    <t>Libreta de notas</t>
  </si>
  <si>
    <t xml:space="preserve">REF: 910-OK, NORMA. </t>
  </si>
  <si>
    <t>Tiempo de entrega (en días calendario) - ESTIMADO PARA 10 KITS</t>
  </si>
  <si>
    <t>LOTE 3</t>
  </si>
  <si>
    <t>Cuentos para Niños y Niñas hasta los 11 años</t>
  </si>
  <si>
    <t>"El Sastrecillo Valiente". Hermanos Grimm. Ed.  Panamericana</t>
  </si>
  <si>
    <t>"El Gato con Botas". Charles Perrault. Ed.  Panamericana</t>
  </si>
  <si>
    <t>"El Patito Feo". Hans Christian Andersen. Ed. Panamericana</t>
  </si>
  <si>
    <t xml:space="preserve">"Pinocho". Carlo Collodi. Ed. Panamericana </t>
  </si>
  <si>
    <t>"Los musicos de Bremen". Hermanos Grimm. Ed.  Panamericana</t>
  </si>
  <si>
    <t>"Hansel y Gretel (La casita de chocolate)". Hermanos Grimm. Ed. Panamericana</t>
  </si>
  <si>
    <t>"Peter Pan". J. M. Barrie. Ed. Panamericana</t>
  </si>
  <si>
    <t>"El Príncipe Felíz". Oscar Wilde. Ed. Panamericana</t>
  </si>
  <si>
    <t xml:space="preserve">"La Abeja Haragana". Horacio Quiroga. Ed.  Panamericana </t>
  </si>
  <si>
    <t>"La Liebre y la Tortuga". Ed. Panamericana</t>
  </si>
  <si>
    <t xml:space="preserve">Cuentos para Adolescentes y Jovenes </t>
  </si>
  <si>
    <t>"El Principito". Antoine de Saint-Exupéry. Ed. Panamericana</t>
  </si>
  <si>
    <t>"La Alegría de Querer". Jairo Aníbal Niño. Ed. Panamericana</t>
  </si>
  <si>
    <t>"Fútbol, Goles y Girasoles. Jairo Aníbal Niño. Ed. Panamericana</t>
  </si>
  <si>
    <t>"Canción de Navidad". Charles Dickens. Ed. Panamericana</t>
  </si>
  <si>
    <t>"La Hermana del Principito". Jairo Aníbal Niño. Ed. Panamericana</t>
  </si>
  <si>
    <t>"Hace Muchísimo Tiempo". Sergio Andricaín. Ed. Panamericana</t>
  </si>
  <si>
    <t>"Juan Ligero y el Gallo Encantado". Dora Alonso. Ed. Panamericana</t>
  </si>
  <si>
    <t xml:space="preserve">Rompecabezas </t>
  </si>
  <si>
    <t>120 piezas. Motivo: Dinosaurios. 35cm alto x 48cm ancho. Ref.04170 Didácticos Pinocho S.A. Distribuye Panamericana</t>
  </si>
  <si>
    <t>18 piezas. Motivo: Medios de Transporte. 20cm alto x 23cm ancho. Ref.04145 Didácticos Pinocho S.A. Distribuye Panamericana</t>
  </si>
  <si>
    <t>8 piezas. Motivo: Perro. 20cm alto x 20cm ancho. Ref.04015 Didácticos Pinocho S.A. Distribuye Panamericana</t>
  </si>
  <si>
    <t>3D. Cartón Prensado. Ref.05171 Didácticos Pinocho S.A.</t>
  </si>
  <si>
    <t>Lotería</t>
  </si>
  <si>
    <t>27 piezas. Tema: Convivencia Ciudadana. Ref.05288 Didácticos Pinocho S.A. Distribuye Panamericana</t>
  </si>
  <si>
    <t>27 piezas. Tema: Salud Oral. Ref.05315 Didácticos Pinocho S.A. Distribuye Panamericana</t>
  </si>
  <si>
    <t xml:space="preserve">Caja </t>
  </si>
  <si>
    <t>27 piezas. Tema: Prevención de la Drogadicción (autoestima y utilización tiempo libre. Ref.05261 Didácticos Pinocho S.A. Distribuye Panamericana</t>
  </si>
  <si>
    <t>27 piezas. Tema: Lotería Prevención del Maltrato Infantil. Ref.05259 Didácticos Pinocho  S.A. Distribuye Panamericana</t>
  </si>
  <si>
    <t>Lotería Equidad. (3 años en adelante). Colección Educación para la Sexualidad - MAVEX</t>
  </si>
  <si>
    <t>Tangram</t>
  </si>
  <si>
    <t>Caja de X 3 tangram en plástico. Ref.01323 Didácticos Pinocho  S.A.</t>
  </si>
  <si>
    <t>Juego de titeres</t>
  </si>
  <si>
    <t xml:space="preserve">Juego de 6 personajes títeres sexuados </t>
  </si>
  <si>
    <t>Jenga de números y dados</t>
  </si>
  <si>
    <t>Jenga en madera o plástica con números y par de dados</t>
  </si>
  <si>
    <t>Multijuegos</t>
  </si>
  <si>
    <t xml:space="preserve">Caja multijuegos por 30. Marca Ronda. Ref.051026. Distribuye Panamericana </t>
  </si>
  <si>
    <t>Caja x 6 unidades Colores surtidos</t>
  </si>
  <si>
    <t>Caja</t>
  </si>
  <si>
    <t xml:space="preserve">Pinceles </t>
  </si>
  <si>
    <t>#6</t>
  </si>
  <si>
    <t>Papel</t>
  </si>
  <si>
    <t>Resma Bond Reprograf Tamaño Carta Blanco</t>
  </si>
  <si>
    <t>Pegante Líquido</t>
  </si>
  <si>
    <t>SI PEGA  Frasco 225 gr.</t>
  </si>
  <si>
    <t>Marcadores Permanentes</t>
  </si>
  <si>
    <t>PELIKAN  Grueso Ref.418 - Colores surtidos</t>
  </si>
  <si>
    <t>Crayones</t>
  </si>
  <si>
    <t>Faber Castell X 12 - Gruesos</t>
  </si>
  <si>
    <t xml:space="preserve">Cinta de enmascarar </t>
  </si>
  <si>
    <t>TESA. Rollo</t>
  </si>
  <si>
    <t xml:space="preserve">Cartulina </t>
  </si>
  <si>
    <t>Paquete en octavos - Colores fluorescentes</t>
  </si>
  <si>
    <t xml:space="preserve">Papel Silueta </t>
  </si>
  <si>
    <t>Paquete en octavos - Colores Surtidos</t>
  </si>
  <si>
    <t>Papel Periódico</t>
  </si>
  <si>
    <t>Pliegos</t>
  </si>
  <si>
    <t xml:space="preserve">Caja x 12 unidades  Marca Norma </t>
  </si>
  <si>
    <t>Plastilina</t>
  </si>
  <si>
    <t xml:space="preserve">Bloques de Libra. Marca Parchesitos - Colores  Primarios (amarillo, azul, rojo, blanco y negro) NO TOXICA </t>
  </si>
  <si>
    <t>Instrumentos Musicales</t>
  </si>
  <si>
    <t xml:space="preserve">Maracas en Totumo - Ref.15100 Didácticos Pinocho S.A. </t>
  </si>
  <si>
    <t xml:space="preserve">Guacharaca en Madera Pequeña - Ref.15061 Didácticos Pinocho S.A. </t>
  </si>
  <si>
    <t xml:space="preserve">Claves Musicales - Ref.15040 Didácticos Pinocho S.A. </t>
  </si>
  <si>
    <t xml:space="preserve">Tambor Mediano - Ref.15141 Didácticos Pinocho S.A. </t>
  </si>
  <si>
    <t xml:space="preserve">Pandereta Pequeña - Ref.15121 Didácticos Pinocho S.A. </t>
  </si>
  <si>
    <t>Tablero Acrílico</t>
  </si>
  <si>
    <t>Enrollable 2.0m de ancho x 1.20m de largo</t>
  </si>
  <si>
    <t xml:space="preserve">Caja Plástica </t>
  </si>
  <si>
    <t>Rimax Caja Plástica con ruedas 120 litros multicolor                MEDIDAS: Alto 44 cm, Ancho 57.5 cm, Largo 81.4 cm</t>
  </si>
  <si>
    <t>Titeres</t>
  </si>
  <si>
    <t>Títeres con enfoque etnico afro (juego de 6 personajes sexuados)</t>
  </si>
  <si>
    <t>Títeres con enfoque indigena (juego de 6 personajes sexuados)</t>
  </si>
  <si>
    <t>Juegos de mesa monopolio</t>
  </si>
  <si>
    <t xml:space="preserve">REF: Monopoly clásico, HASBRO GAMING. </t>
  </si>
  <si>
    <t>Juegos de mesa parques</t>
  </si>
  <si>
    <t xml:space="preserve">REF: Parqués clásico RONDA. </t>
  </si>
  <si>
    <t>Marcadores borrables</t>
  </si>
  <si>
    <t>Cajax4 unidades, Bic Velleda, (NG-AZ-RJ-VD)</t>
  </si>
  <si>
    <t xml:space="preserve">Borrador de tablero acrilico </t>
  </si>
  <si>
    <t xml:space="preserve">Mango de madera y superficie de fieltro. </t>
  </si>
  <si>
    <t>RIMAX CAJA PLÁSTICA CON RUEDAS, MARCADA CON LOGO NRC, PROYECTO/DONANTE PROCEDIMIENTO DE COMPRA, PESO MÁXIMO.         
MEDIDAS: Alto 44 cm, Ancho 57.5 cm, Largo 81.4 cm</t>
  </si>
  <si>
    <t>LOTE 4</t>
  </si>
  <si>
    <t>Tula</t>
  </si>
  <si>
    <t>Elaborada en lona morral impermeable con cuerda para cerrar y colgar, base reforzada, medidas 70 cm de ancho en la base y 1m de alto con logos NRC y donante</t>
  </si>
  <si>
    <t>Balón Fútbol</t>
  </si>
  <si>
    <t>Oficial MOLTEN # 5  PF550</t>
  </si>
  <si>
    <t>Balón Microfútbol</t>
  </si>
  <si>
    <t>Oficial MOLTEN</t>
  </si>
  <si>
    <t>Balón Baloncesto</t>
  </si>
  <si>
    <t>Oficial MOLTEN  # 7  B7R</t>
  </si>
  <si>
    <t>Balón Voleybol</t>
  </si>
  <si>
    <t>Oficial MOLTEN  V5M  referencia 2700</t>
  </si>
  <si>
    <t>Pelotas Plásticas</t>
  </si>
  <si>
    <t xml:space="preserve"># 6 de letras  ( 3 tipo sonajero y 7 sin sonajero) </t>
  </si>
  <si>
    <t>Cuerdas de Salto</t>
  </si>
  <si>
    <t>MIYAGY</t>
  </si>
  <si>
    <t>Aros de Expresión Corporal</t>
  </si>
  <si>
    <t xml:space="preserve">HULA-HULA </t>
  </si>
  <si>
    <t>Inflador Balones</t>
  </si>
  <si>
    <t xml:space="preserve">Marca MIYAGY Bomba de aire doble acción PUMP  referencia MCJR21 P </t>
  </si>
  <si>
    <t>Silbatos de Árbitro</t>
  </si>
  <si>
    <t>CLASSIC MIYAGY</t>
  </si>
  <si>
    <t>Petos Deportivos</t>
  </si>
  <si>
    <t>Talla única con visibiidad NRC</t>
  </si>
  <si>
    <t>Conos Deportivos</t>
  </si>
  <si>
    <t>Altura: 23.5 cm
Base: 14.5 cm
Diámetro: 12 cm (en la parte más ancha)
Colores surtidos</t>
  </si>
  <si>
    <t>Malla Voleybol</t>
  </si>
  <si>
    <t xml:space="preserve">Malla en nylon calibre 2, 3 mm o trenzado, medidas </t>
  </si>
  <si>
    <t>Trompos</t>
  </si>
  <si>
    <t>MADERA Y COLORES SURTIDOS. 9 cm de alto X 14 cm de perímetro o 4 cm de Diámetro</t>
  </si>
  <si>
    <t>Valeros/Coca</t>
  </si>
  <si>
    <t>Material plástico
Medidas Mango: 13.8 cms de alto x 1.5 cms de ancho y la cabeza 4.2 cms de ancho x 4.5 cms de alto. Mango, cabeza y cuerda en algodón. 
Peso Aproximadamente 65 gms.</t>
  </si>
  <si>
    <t>Juego de mesa tablero de ajederez</t>
  </si>
  <si>
    <t>Ajedrez clásico, RONDA.</t>
  </si>
  <si>
    <t xml:space="preserve">Juego de mesa dominó </t>
  </si>
  <si>
    <t xml:space="preserve">Juego dominó double 12
• 91 fichas de plástico
• Estuche de aluminio
</t>
  </si>
  <si>
    <t>Juego de mesa damas</t>
  </si>
  <si>
    <t xml:space="preserve">Damas chinas clásico, RONDA. </t>
  </si>
  <si>
    <t>Juego - disco para ultimate</t>
  </si>
  <si>
    <t xml:space="preserve">Discos de ultimate, Discraft 170 gr </t>
  </si>
  <si>
    <t>Juego de piso twister</t>
  </si>
  <si>
    <t xml:space="preserve">Twister clásico, HASBRO GAMING. </t>
  </si>
  <si>
    <t>Juego golosa en lona</t>
  </si>
  <si>
    <t xml:space="preserve">Tapete en lona con golosa estampada. </t>
  </si>
  <si>
    <t>CAJA 
(LARGO 45*ANCHO 64*ALTO 50) 
27,5 KG</t>
  </si>
  <si>
    <t>SECCIÓN 6.1 : CALENDARIO DE ENTREGA</t>
  </si>
  <si>
    <t>El proveedor debe describir los tiempos de entrega de acuerdo a lo requerido</t>
  </si>
  <si>
    <t>CALENDARIO DE ENTREGA</t>
  </si>
  <si>
    <t>TIEMPO DE ENTREGA EN DÍAS CALENDARIO * 1000 KITS</t>
  </si>
  <si>
    <t>QUIBDÓ</t>
  </si>
  <si>
    <t>TUMACO</t>
  </si>
  <si>
    <t>POPAYÁN</t>
  </si>
  <si>
    <t xml:space="preserve"> GUAPI</t>
  </si>
  <si>
    <t>GRANADA</t>
  </si>
  <si>
    <t xml:space="preserve"> FLORENCIA</t>
  </si>
  <si>
    <t xml:space="preserve"> CÚCUTA</t>
  </si>
  <si>
    <t xml:space="preserve"> BOGOTÁ - URR</t>
  </si>
  <si>
    <t xml:space="preserve"> OCAÑA</t>
  </si>
  <si>
    <t>SANTAMARTA</t>
  </si>
  <si>
    <t xml:space="preserve"> CALI</t>
  </si>
  <si>
    <t>IPIALES</t>
  </si>
  <si>
    <t>Señor</t>
  </si>
  <si>
    <t>Javier Cárdenas Romero</t>
  </si>
  <si>
    <t>Oficial de Logística e IT</t>
  </si>
  <si>
    <t>Consejo Noruego para Refugiados - NRC</t>
  </si>
  <si>
    <t>LICITACIÓN PÚBLICA - ITBCOL003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</si>
</sst>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[$$-240A]\ * #,##0_);_([$$-240A]\ * \(#,##0\);_([$$-240A]\ * &quot;-&quot;??_);_(@_)"/>
    <numFmt numFmtId="167" formatCode="_(* #,##0_);_(* \(#,##0\);_(* &quot;-&quot;??_);_(@_)"/>
    <numFmt numFmtId="168" formatCode="_ &quot;$&quot;\ * #,##0.00_ ;_ &quot;$&quot;\ * \-#,##0.00_ ;_ &quot;$&quot;\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color rgb="FFFFFFF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262626"/>
      <name val="Calibri"/>
      <family val="2"/>
      <scheme val="minor"/>
    </font>
    <font>
      <b/>
      <sz val="10"/>
      <color rgb="FF262626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9"/>
      <name val="Calibri"/>
      <family val="2"/>
      <scheme val="minor"/>
    </font>
    <font>
      <sz val="10"/>
      <color rgb="FF262626"/>
      <name val="Calibri Light"/>
      <family val="2"/>
    </font>
    <font>
      <sz val="10"/>
      <name val="Calibri Light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8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ont="1" applyFill="1" applyAlignment="1"/>
    <xf numFmtId="0" fontId="0" fillId="7" borderId="0" xfId="0" applyFont="1" applyFill="1" applyAlignment="1"/>
    <xf numFmtId="0" fontId="0" fillId="0" borderId="0" xfId="0" applyFont="1"/>
    <xf numFmtId="0" fontId="9" fillId="3" borderId="9" xfId="0" applyFont="1" applyFill="1" applyBorder="1" applyAlignment="1">
      <alignment horizontal="center" vertical="center" wrapText="1"/>
    </xf>
    <xf numFmtId="167" fontId="10" fillId="3" borderId="9" xfId="1" applyNumberFormat="1" applyFont="1" applyFill="1" applyBorder="1" applyAlignment="1">
      <alignment horizontal="center" vertical="center" wrapText="1"/>
    </xf>
    <xf numFmtId="9" fontId="12" fillId="4" borderId="9" xfId="3" applyFont="1" applyFill="1" applyBorder="1" applyAlignment="1">
      <alignment horizontal="center" vertical="center" wrapText="1"/>
    </xf>
    <xf numFmtId="166" fontId="12" fillId="4" borderId="9" xfId="0" applyNumberFormat="1" applyFont="1" applyFill="1" applyBorder="1" applyAlignment="1">
      <alignment horizontal="center" vertical="center" wrapText="1"/>
    </xf>
    <xf numFmtId="166" fontId="12" fillId="4" borderId="9" xfId="0" applyNumberFormat="1" applyFont="1" applyFill="1" applyBorder="1" applyAlignment="1">
      <alignment vertical="center" wrapText="1"/>
    </xf>
    <xf numFmtId="164" fontId="12" fillId="4" borderId="9" xfId="2" applyFont="1" applyFill="1" applyBorder="1" applyAlignment="1">
      <alignment vertical="center" wrapText="1"/>
    </xf>
    <xf numFmtId="166" fontId="2" fillId="0" borderId="9" xfId="0" applyNumberFormat="1" applyFont="1" applyBorder="1"/>
    <xf numFmtId="164" fontId="2" fillId="0" borderId="9" xfId="2" applyFont="1" applyBorder="1"/>
    <xf numFmtId="0" fontId="2" fillId="2" borderId="0" xfId="0" applyFont="1" applyFill="1" applyAlignment="1"/>
    <xf numFmtId="0" fontId="2" fillId="7" borderId="0" xfId="0" applyFont="1" applyFill="1" applyAlignment="1">
      <alignment vertical="center"/>
    </xf>
    <xf numFmtId="0" fontId="2" fillId="0" borderId="0" xfId="0" applyFont="1"/>
    <xf numFmtId="0" fontId="3" fillId="9" borderId="9" xfId="0" applyFont="1" applyFill="1" applyBorder="1" applyAlignment="1">
      <alignment horizontal="center" vertical="center" wrapText="1"/>
    </xf>
    <xf numFmtId="166" fontId="5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14" fillId="8" borderId="9" xfId="0" applyFont="1" applyFill="1" applyBorder="1" applyAlignment="1" applyProtection="1">
      <alignment horizontal="center" vertical="center" wrapText="1"/>
      <protection locked="0"/>
    </xf>
    <xf numFmtId="3" fontId="14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9" xfId="0" applyFont="1" applyFill="1" applyBorder="1" applyAlignment="1" applyProtection="1">
      <alignment horizontal="center" vertical="center" wrapText="1"/>
      <protection locked="0"/>
    </xf>
    <xf numFmtId="0" fontId="14" fillId="8" borderId="9" xfId="0" applyFont="1" applyFill="1" applyBorder="1" applyAlignment="1" applyProtection="1">
      <alignment vertical="top" wrapText="1"/>
      <protection locked="0"/>
    </xf>
    <xf numFmtId="0" fontId="18" fillId="0" borderId="9" xfId="0" applyFont="1" applyBorder="1" applyAlignment="1">
      <alignment horizontal="center" vertical="center"/>
    </xf>
    <xf numFmtId="167" fontId="16" fillId="4" borderId="9" xfId="5" applyNumberFormat="1" applyFont="1" applyFill="1" applyBorder="1" applyAlignment="1">
      <alignment vertical="center" wrapText="1"/>
    </xf>
    <xf numFmtId="9" fontId="16" fillId="0" borderId="21" xfId="3" applyFont="1" applyFill="1" applyBorder="1" applyAlignment="1">
      <alignment horizontal="center" vertical="center" wrapText="1"/>
    </xf>
    <xf numFmtId="9" fontId="16" fillId="0" borderId="9" xfId="3" applyFont="1" applyFill="1" applyBorder="1" applyAlignment="1">
      <alignment horizontal="center" vertical="center" wrapText="1"/>
    </xf>
    <xf numFmtId="0" fontId="21" fillId="8" borderId="9" xfId="0" applyFont="1" applyFill="1" applyBorder="1" applyAlignment="1" applyProtection="1">
      <alignment horizontal="center" vertical="center" wrapText="1"/>
      <protection locked="0"/>
    </xf>
    <xf numFmtId="0" fontId="17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4" fillId="8" borderId="9" xfId="0" applyFont="1" applyFill="1" applyBorder="1" applyAlignment="1" applyProtection="1">
      <alignment horizontal="left" vertical="top" wrapText="1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14" fillId="8" borderId="12" xfId="0" applyFont="1" applyFill="1" applyBorder="1" applyAlignment="1" applyProtection="1">
      <alignment horizontal="left" vertical="top" wrapText="1"/>
      <protection locked="0"/>
    </xf>
    <xf numFmtId="0" fontId="14" fillId="8" borderId="14" xfId="0" applyFont="1" applyFill="1" applyBorder="1" applyAlignment="1" applyProtection="1">
      <alignment horizontal="left" vertical="top" wrapText="1"/>
      <protection locked="0"/>
    </xf>
    <xf numFmtId="0" fontId="14" fillId="8" borderId="13" xfId="0" applyFont="1" applyFill="1" applyBorder="1" applyAlignment="1" applyProtection="1">
      <alignment horizontal="left" vertical="top" wrapText="1"/>
      <protection locked="0"/>
    </xf>
    <xf numFmtId="0" fontId="14" fillId="8" borderId="12" xfId="0" applyFont="1" applyFill="1" applyBorder="1" applyAlignment="1" applyProtection="1">
      <alignment horizontal="center" vertical="top" wrapText="1"/>
      <protection locked="0"/>
    </xf>
    <xf numFmtId="0" fontId="14" fillId="8" borderId="14" xfId="0" applyFont="1" applyFill="1" applyBorder="1" applyAlignment="1" applyProtection="1">
      <alignment horizontal="center" vertical="top" wrapText="1"/>
      <protection locked="0"/>
    </xf>
    <xf numFmtId="0" fontId="14" fillId="8" borderId="9" xfId="0" applyFont="1" applyFill="1" applyBorder="1" applyAlignment="1" applyProtection="1">
      <alignment horizontal="left" vertical="top" wrapText="1"/>
      <protection locked="0"/>
    </xf>
    <xf numFmtId="0" fontId="0" fillId="6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6" borderId="9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1" fillId="8" borderId="12" xfId="0" applyFont="1" applyFill="1" applyBorder="1" applyAlignment="1" applyProtection="1">
      <alignment horizontal="left" vertical="top" wrapText="1"/>
      <protection locked="0"/>
    </xf>
    <xf numFmtId="0" fontId="21" fillId="8" borderId="14" xfId="0" applyFont="1" applyFill="1" applyBorder="1" applyAlignment="1" applyProtection="1">
      <alignment horizontal="left" vertical="top" wrapText="1"/>
      <protection locked="0"/>
    </xf>
    <xf numFmtId="0" fontId="21" fillId="8" borderId="13" xfId="0" applyFont="1" applyFill="1" applyBorder="1" applyAlignment="1" applyProtection="1">
      <alignment horizontal="left" vertical="top" wrapText="1"/>
      <protection locked="0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 applyProtection="1">
      <alignment horizontal="center" vertical="center" wrapText="1"/>
      <protection locked="0"/>
    </xf>
    <xf numFmtId="0" fontId="16" fillId="10" borderId="12" xfId="0" applyFont="1" applyFill="1" applyBorder="1" applyAlignment="1" applyProtection="1">
      <alignment horizontal="center" vertical="center" wrapText="1"/>
      <protection locked="0"/>
    </xf>
    <xf numFmtId="0" fontId="19" fillId="10" borderId="12" xfId="0" applyFont="1" applyFill="1" applyBorder="1" applyAlignment="1" applyProtection="1">
      <alignment horizontal="center" vertical="center" wrapText="1"/>
      <protection locked="0"/>
    </xf>
    <xf numFmtId="0" fontId="16" fillId="8" borderId="15" xfId="0" applyFont="1" applyFill="1" applyBorder="1" applyAlignment="1" applyProtection="1">
      <alignment horizontal="center" vertical="center" wrapText="1"/>
      <protection locked="0"/>
    </xf>
    <xf numFmtId="0" fontId="20" fillId="8" borderId="9" xfId="0" applyFont="1" applyFill="1" applyBorder="1" applyAlignment="1" applyProtection="1">
      <alignment horizontal="center" vertical="center" wrapText="1"/>
      <protection locked="0"/>
    </xf>
  </cellXfs>
  <cellStyles count="6">
    <cellStyle name="Comma 2" xfId="5"/>
    <cellStyle name="Millares" xfId="1" builtinId="3"/>
    <cellStyle name="Millares [0]" xfId="2" builtinId="6"/>
    <cellStyle name="Moneda 2" xf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3"/>
  <sheetViews>
    <sheetView showGridLines="0" view="pageBreakPreview" zoomScale="60" zoomScaleNormal="145" workbookViewId="0">
      <selection activeCell="A8" sqref="A8:N56"/>
    </sheetView>
  </sheetViews>
  <sheetFormatPr baseColWidth="10" defaultColWidth="11.42578125" defaultRowHeight="15" x14ac:dyDescent="0.25"/>
  <cols>
    <col min="1" max="1" width="5.5703125" style="25" customWidth="1"/>
    <col min="2" max="3" width="11.140625" style="14" customWidth="1"/>
    <col min="4" max="6" width="17.28515625" style="14" customWidth="1"/>
    <col min="7" max="7" width="10.85546875" style="14" customWidth="1"/>
    <col min="8" max="8" width="9.140625" style="14" customWidth="1"/>
    <col min="9" max="9" width="14.85546875" style="14" customWidth="1"/>
    <col min="10" max="10" width="5.85546875" style="14" bestFit="1" customWidth="1"/>
    <col min="11" max="11" width="15.85546875" style="14" customWidth="1"/>
    <col min="12" max="13" width="16.7109375" style="14" customWidth="1"/>
    <col min="14" max="14" width="25.85546875" style="14" customWidth="1"/>
    <col min="15" max="15" width="4.28515625" style="14" customWidth="1"/>
    <col min="16" max="16384" width="11.42578125" style="14"/>
  </cols>
  <sheetData>
    <row r="2" spans="1:14" s="12" customFormat="1" x14ac:dyDescent="0.25">
      <c r="A2" s="23"/>
    </row>
    <row r="3" spans="1:14" s="12" customFormat="1" ht="36" x14ac:dyDescent="0.2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12" customFormat="1" x14ac:dyDescent="0.25">
      <c r="A4" s="23"/>
    </row>
    <row r="5" spans="1:14" s="12" customFormat="1" x14ac:dyDescent="0.25">
      <c r="A5" s="24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4" s="12" customFormat="1" x14ac:dyDescent="0.25">
      <c r="A6" s="23"/>
    </row>
    <row r="7" spans="1:14" s="12" customFormat="1" x14ac:dyDescent="0.25">
      <c r="A7" s="23"/>
    </row>
    <row r="8" spans="1:14" ht="28.5" x14ac:dyDescent="0.25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49" t="s">
        <v>3</v>
      </c>
      <c r="M8" s="49"/>
      <c r="N8" s="49"/>
    </row>
    <row r="9" spans="1:14" ht="64.5" customHeight="1" x14ac:dyDescent="0.25">
      <c r="A9" s="15" t="s">
        <v>4</v>
      </c>
      <c r="B9" s="53" t="s">
        <v>5</v>
      </c>
      <c r="C9" s="53"/>
      <c r="D9" s="53" t="s">
        <v>6</v>
      </c>
      <c r="E9" s="53"/>
      <c r="F9" s="53"/>
      <c r="G9" s="40" t="s">
        <v>7</v>
      </c>
      <c r="H9" s="16" t="s">
        <v>8</v>
      </c>
      <c r="I9" s="40" t="s">
        <v>9</v>
      </c>
      <c r="J9" s="40" t="s">
        <v>10</v>
      </c>
      <c r="K9" s="40" t="s">
        <v>11</v>
      </c>
      <c r="L9" s="40" t="s">
        <v>12</v>
      </c>
      <c r="M9" s="40" t="s">
        <v>13</v>
      </c>
      <c r="N9" s="15" t="s">
        <v>14</v>
      </c>
    </row>
    <row r="10" spans="1:14" ht="114.75" customHeight="1" x14ac:dyDescent="0.25">
      <c r="A10" s="26">
        <v>1</v>
      </c>
      <c r="B10" s="47" t="s">
        <v>15</v>
      </c>
      <c r="C10" s="47"/>
      <c r="D10" s="47" t="s">
        <v>16</v>
      </c>
      <c r="E10" s="47"/>
      <c r="F10" s="47"/>
      <c r="G10" s="28" t="s">
        <v>7</v>
      </c>
      <c r="H10" s="29">
        <v>10000</v>
      </c>
      <c r="I10" s="27"/>
      <c r="J10" s="17">
        <v>0.19</v>
      </c>
      <c r="K10" s="18">
        <f>+I10+(I10*16%)</f>
        <v>0</v>
      </c>
      <c r="L10" s="18">
        <f>+H10*K10</f>
        <v>0</v>
      </c>
      <c r="M10" s="19"/>
      <c r="N10" s="19"/>
    </row>
    <row r="11" spans="1:14" ht="114.75" customHeight="1" x14ac:dyDescent="0.25">
      <c r="A11" s="26">
        <v>2</v>
      </c>
      <c r="B11" s="47" t="s">
        <v>17</v>
      </c>
      <c r="C11" s="47"/>
      <c r="D11" s="47" t="s">
        <v>18</v>
      </c>
      <c r="E11" s="47"/>
      <c r="F11" s="47"/>
      <c r="G11" s="28" t="s">
        <v>7</v>
      </c>
      <c r="H11" s="29">
        <v>10000</v>
      </c>
      <c r="I11" s="27"/>
      <c r="J11" s="17">
        <v>0.19</v>
      </c>
      <c r="K11" s="18">
        <f t="shared" ref="K11:K25" si="0">+I11+(I11*16%)</f>
        <v>0</v>
      </c>
      <c r="L11" s="18">
        <f t="shared" ref="L11:L25" si="1">+H11*K11</f>
        <v>0</v>
      </c>
      <c r="M11" s="20"/>
      <c r="N11" s="20"/>
    </row>
    <row r="12" spans="1:14" ht="50.25" customHeight="1" x14ac:dyDescent="0.25">
      <c r="A12" s="26">
        <v>3</v>
      </c>
      <c r="B12" s="42" t="s">
        <v>19</v>
      </c>
      <c r="C12" s="43"/>
      <c r="D12" s="42" t="s">
        <v>20</v>
      </c>
      <c r="E12" s="44"/>
      <c r="F12" s="43"/>
      <c r="G12" s="28" t="s">
        <v>7</v>
      </c>
      <c r="H12" s="29">
        <v>20000</v>
      </c>
      <c r="I12" s="27"/>
      <c r="J12" s="17">
        <v>0.19</v>
      </c>
      <c r="K12" s="18"/>
      <c r="L12" s="18"/>
      <c r="M12" s="20"/>
      <c r="N12" s="20"/>
    </row>
    <row r="13" spans="1:14" ht="36.75" customHeight="1" x14ac:dyDescent="0.25">
      <c r="A13" s="26">
        <v>4</v>
      </c>
      <c r="B13" s="47" t="s">
        <v>21</v>
      </c>
      <c r="C13" s="47"/>
      <c r="D13" s="47" t="s">
        <v>22</v>
      </c>
      <c r="E13" s="47"/>
      <c r="F13" s="47"/>
      <c r="G13" s="30" t="s">
        <v>7</v>
      </c>
      <c r="H13" s="29">
        <v>20000</v>
      </c>
      <c r="I13" s="27"/>
      <c r="J13" s="17">
        <v>0.19</v>
      </c>
      <c r="K13" s="18">
        <f t="shared" si="0"/>
        <v>0</v>
      </c>
      <c r="L13" s="18">
        <f t="shared" si="1"/>
        <v>0</v>
      </c>
      <c r="M13" s="20"/>
      <c r="N13" s="20"/>
    </row>
    <row r="14" spans="1:14" ht="35.25" customHeight="1" x14ac:dyDescent="0.25">
      <c r="A14" s="26">
        <v>5</v>
      </c>
      <c r="B14" s="47" t="s">
        <v>23</v>
      </c>
      <c r="C14" s="47"/>
      <c r="D14" s="47" t="s">
        <v>24</v>
      </c>
      <c r="E14" s="47"/>
      <c r="F14" s="47"/>
      <c r="G14" s="30" t="s">
        <v>7</v>
      </c>
      <c r="H14" s="29">
        <v>20000</v>
      </c>
      <c r="I14" s="27"/>
      <c r="J14" s="17">
        <v>0.19</v>
      </c>
      <c r="K14" s="18">
        <f t="shared" si="0"/>
        <v>0</v>
      </c>
      <c r="L14" s="18">
        <f t="shared" si="1"/>
        <v>0</v>
      </c>
      <c r="M14" s="20"/>
      <c r="N14" s="20"/>
    </row>
    <row r="15" spans="1:14" x14ac:dyDescent="0.25">
      <c r="A15" s="26">
        <v>6</v>
      </c>
      <c r="B15" s="47" t="s">
        <v>25</v>
      </c>
      <c r="C15" s="47"/>
      <c r="D15" s="47" t="s">
        <v>26</v>
      </c>
      <c r="E15" s="47"/>
      <c r="F15" s="47"/>
      <c r="G15" s="30" t="s">
        <v>7</v>
      </c>
      <c r="H15" s="29">
        <v>40000</v>
      </c>
      <c r="I15" s="27"/>
      <c r="J15" s="17">
        <v>0</v>
      </c>
      <c r="K15" s="18">
        <f t="shared" si="0"/>
        <v>0</v>
      </c>
      <c r="L15" s="18">
        <f t="shared" si="1"/>
        <v>0</v>
      </c>
      <c r="M15" s="20"/>
      <c r="N15" s="20"/>
    </row>
    <row r="16" spans="1:14" x14ac:dyDescent="0.25">
      <c r="A16" s="26">
        <v>7</v>
      </c>
      <c r="B16" s="47" t="s">
        <v>25</v>
      </c>
      <c r="C16" s="47"/>
      <c r="D16" s="47" t="s">
        <v>27</v>
      </c>
      <c r="E16" s="47"/>
      <c r="F16" s="47"/>
      <c r="G16" s="30" t="s">
        <v>7</v>
      </c>
      <c r="H16" s="29">
        <v>40000</v>
      </c>
      <c r="I16" s="27"/>
      <c r="J16" s="17">
        <v>0</v>
      </c>
      <c r="K16" s="18">
        <f t="shared" si="0"/>
        <v>0</v>
      </c>
      <c r="L16" s="18">
        <f t="shared" si="1"/>
        <v>0</v>
      </c>
      <c r="M16" s="20"/>
      <c r="N16" s="20"/>
    </row>
    <row r="17" spans="1:14" x14ac:dyDescent="0.25">
      <c r="A17" s="26">
        <v>8</v>
      </c>
      <c r="B17" s="47" t="s">
        <v>28</v>
      </c>
      <c r="C17" s="47"/>
      <c r="D17" s="47" t="s">
        <v>29</v>
      </c>
      <c r="E17" s="47"/>
      <c r="F17" s="47"/>
      <c r="G17" s="30" t="s">
        <v>7</v>
      </c>
      <c r="H17" s="29">
        <v>20000</v>
      </c>
      <c r="I17" s="27"/>
      <c r="J17" s="17">
        <v>0.19</v>
      </c>
      <c r="K17" s="18">
        <f t="shared" si="0"/>
        <v>0</v>
      </c>
      <c r="L17" s="18">
        <f t="shared" si="1"/>
        <v>0</v>
      </c>
      <c r="M17" s="20"/>
      <c r="N17" s="20"/>
    </row>
    <row r="18" spans="1:14" x14ac:dyDescent="0.25">
      <c r="A18" s="26">
        <v>9</v>
      </c>
      <c r="B18" s="47" t="s">
        <v>28</v>
      </c>
      <c r="C18" s="47"/>
      <c r="D18" s="47" t="s">
        <v>30</v>
      </c>
      <c r="E18" s="47"/>
      <c r="F18" s="47"/>
      <c r="G18" s="30" t="s">
        <v>7</v>
      </c>
      <c r="H18" s="29">
        <v>20000</v>
      </c>
      <c r="I18" s="27"/>
      <c r="J18" s="17">
        <v>0.19</v>
      </c>
      <c r="K18" s="18">
        <f t="shared" si="0"/>
        <v>0</v>
      </c>
      <c r="L18" s="18">
        <f t="shared" si="1"/>
        <v>0</v>
      </c>
      <c r="M18" s="20"/>
      <c r="N18" s="20"/>
    </row>
    <row r="19" spans="1:14" x14ac:dyDescent="0.25">
      <c r="A19" s="26">
        <v>10</v>
      </c>
      <c r="B19" s="47" t="s">
        <v>31</v>
      </c>
      <c r="C19" s="47"/>
      <c r="D19" s="47" t="s">
        <v>32</v>
      </c>
      <c r="E19" s="47"/>
      <c r="F19" s="47"/>
      <c r="G19" s="30" t="s">
        <v>7</v>
      </c>
      <c r="H19" s="29">
        <v>40000</v>
      </c>
      <c r="I19" s="27"/>
      <c r="J19" s="17">
        <v>0</v>
      </c>
      <c r="K19" s="18">
        <f t="shared" si="0"/>
        <v>0</v>
      </c>
      <c r="L19" s="18">
        <f t="shared" si="1"/>
        <v>0</v>
      </c>
      <c r="M19" s="20"/>
      <c r="N19" s="20"/>
    </row>
    <row r="20" spans="1:14" x14ac:dyDescent="0.25">
      <c r="A20" s="26">
        <v>11</v>
      </c>
      <c r="B20" s="47" t="s">
        <v>33</v>
      </c>
      <c r="C20" s="47"/>
      <c r="D20" s="47" t="s">
        <v>34</v>
      </c>
      <c r="E20" s="47"/>
      <c r="F20" s="47"/>
      <c r="G20" s="30" t="s">
        <v>7</v>
      </c>
      <c r="H20" s="29">
        <v>20000</v>
      </c>
      <c r="I20" s="27"/>
      <c r="J20" s="17">
        <v>0.19</v>
      </c>
      <c r="K20" s="18">
        <f t="shared" si="0"/>
        <v>0</v>
      </c>
      <c r="L20" s="18">
        <f t="shared" si="1"/>
        <v>0</v>
      </c>
      <c r="M20" s="20"/>
      <c r="N20" s="20"/>
    </row>
    <row r="21" spans="1:14" x14ac:dyDescent="0.25">
      <c r="A21" s="26">
        <v>12</v>
      </c>
      <c r="B21" s="47" t="s">
        <v>35</v>
      </c>
      <c r="C21" s="47"/>
      <c r="D21" s="47" t="s">
        <v>36</v>
      </c>
      <c r="E21" s="47"/>
      <c r="F21" s="47"/>
      <c r="G21" s="30" t="s">
        <v>7</v>
      </c>
      <c r="H21" s="29">
        <v>20000</v>
      </c>
      <c r="I21" s="27"/>
      <c r="J21" s="17">
        <v>0.19</v>
      </c>
      <c r="K21" s="18">
        <f t="shared" si="0"/>
        <v>0</v>
      </c>
      <c r="L21" s="18">
        <f t="shared" si="1"/>
        <v>0</v>
      </c>
      <c r="M21" s="20"/>
      <c r="N21" s="20"/>
    </row>
    <row r="22" spans="1:14" x14ac:dyDescent="0.25">
      <c r="A22" s="26">
        <v>13</v>
      </c>
      <c r="B22" s="47" t="s">
        <v>37</v>
      </c>
      <c r="C22" s="47"/>
      <c r="D22" s="47" t="s">
        <v>38</v>
      </c>
      <c r="E22" s="47"/>
      <c r="F22" s="47"/>
      <c r="G22" s="30" t="s">
        <v>7</v>
      </c>
      <c r="H22" s="29">
        <v>20000</v>
      </c>
      <c r="I22" s="27"/>
      <c r="J22" s="17">
        <v>0.19</v>
      </c>
      <c r="K22" s="18">
        <f t="shared" si="0"/>
        <v>0</v>
      </c>
      <c r="L22" s="18">
        <f t="shared" si="1"/>
        <v>0</v>
      </c>
      <c r="M22" s="20"/>
      <c r="N22" s="20"/>
    </row>
    <row r="23" spans="1:14" x14ac:dyDescent="0.25">
      <c r="A23" s="26">
        <v>14</v>
      </c>
      <c r="B23" s="47" t="s">
        <v>39</v>
      </c>
      <c r="C23" s="47"/>
      <c r="D23" s="47" t="s">
        <v>40</v>
      </c>
      <c r="E23" s="47"/>
      <c r="F23" s="47"/>
      <c r="G23" s="30" t="s">
        <v>7</v>
      </c>
      <c r="H23" s="29">
        <v>20000</v>
      </c>
      <c r="I23" s="27"/>
      <c r="J23" s="17">
        <v>0.19</v>
      </c>
      <c r="K23" s="18">
        <f t="shared" si="0"/>
        <v>0</v>
      </c>
      <c r="L23" s="18">
        <f t="shared" si="1"/>
        <v>0</v>
      </c>
      <c r="M23" s="20"/>
      <c r="N23" s="20"/>
    </row>
    <row r="24" spans="1:14" x14ac:dyDescent="0.25">
      <c r="A24" s="26">
        <v>15</v>
      </c>
      <c r="B24" s="47" t="s">
        <v>41</v>
      </c>
      <c r="C24" s="47"/>
      <c r="D24" s="47" t="s">
        <v>42</v>
      </c>
      <c r="E24" s="47"/>
      <c r="F24" s="47"/>
      <c r="G24" s="30" t="s">
        <v>7</v>
      </c>
      <c r="H24" s="29">
        <v>20000</v>
      </c>
      <c r="I24" s="27"/>
      <c r="J24" s="17">
        <v>0</v>
      </c>
      <c r="K24" s="18">
        <f t="shared" si="0"/>
        <v>0</v>
      </c>
      <c r="L24" s="18">
        <f t="shared" si="1"/>
        <v>0</v>
      </c>
      <c r="M24" s="20"/>
      <c r="N24" s="20"/>
    </row>
    <row r="25" spans="1:14" ht="45" customHeight="1" x14ac:dyDescent="0.25">
      <c r="A25" s="26">
        <v>16</v>
      </c>
      <c r="B25" s="47" t="s">
        <v>43</v>
      </c>
      <c r="C25" s="47"/>
      <c r="D25" s="47" t="s">
        <v>44</v>
      </c>
      <c r="E25" s="47"/>
      <c r="F25" s="47"/>
      <c r="G25" s="30" t="s">
        <v>7</v>
      </c>
      <c r="H25" s="29">
        <v>20000</v>
      </c>
      <c r="I25" s="27"/>
      <c r="J25" s="17">
        <v>0.19</v>
      </c>
      <c r="K25" s="18">
        <f t="shared" si="0"/>
        <v>0</v>
      </c>
      <c r="L25" s="18">
        <f t="shared" si="1"/>
        <v>0</v>
      </c>
      <c r="M25" s="20"/>
      <c r="N25" s="20"/>
    </row>
    <row r="26" spans="1:14" x14ac:dyDescent="0.25">
      <c r="A26" s="26">
        <v>17</v>
      </c>
      <c r="B26" s="47" t="s">
        <v>45</v>
      </c>
      <c r="C26" s="47"/>
      <c r="D26" s="47" t="s">
        <v>46</v>
      </c>
      <c r="E26" s="47"/>
      <c r="F26" s="47"/>
      <c r="G26" s="30" t="s">
        <v>7</v>
      </c>
      <c r="H26" s="29">
        <v>20000</v>
      </c>
      <c r="I26" s="27"/>
      <c r="J26" s="17">
        <v>0</v>
      </c>
      <c r="K26" s="18">
        <f>+I26+(I26*16%)</f>
        <v>0</v>
      </c>
      <c r="L26" s="18">
        <f>+H26*K26</f>
        <v>0</v>
      </c>
      <c r="M26" s="19"/>
      <c r="N26" s="19"/>
    </row>
    <row r="27" spans="1:14" x14ac:dyDescent="0.25">
      <c r="A27" s="26">
        <v>18</v>
      </c>
      <c r="B27" s="47" t="s">
        <v>47</v>
      </c>
      <c r="C27" s="47"/>
      <c r="D27" s="47" t="s">
        <v>48</v>
      </c>
      <c r="E27" s="47"/>
      <c r="F27" s="47"/>
      <c r="G27" s="30" t="s">
        <v>7</v>
      </c>
      <c r="H27" s="29">
        <v>20000</v>
      </c>
      <c r="I27" s="27"/>
      <c r="J27" s="17">
        <v>0</v>
      </c>
      <c r="K27" s="18">
        <f t="shared" ref="K27:K41" si="2">+I27+(I27*16%)</f>
        <v>0</v>
      </c>
      <c r="L27" s="18">
        <f t="shared" ref="L27:L41" si="3">+H27*K27</f>
        <v>0</v>
      </c>
      <c r="M27" s="20"/>
      <c r="N27" s="20"/>
    </row>
    <row r="28" spans="1:14" x14ac:dyDescent="0.25">
      <c r="A28" s="26">
        <v>19</v>
      </c>
      <c r="B28" s="45" t="s">
        <v>49</v>
      </c>
      <c r="C28" s="46"/>
      <c r="D28" s="42" t="s">
        <v>50</v>
      </c>
      <c r="E28" s="44"/>
      <c r="F28" s="43"/>
      <c r="G28" s="30" t="s">
        <v>7</v>
      </c>
      <c r="H28" s="29">
        <v>20000</v>
      </c>
      <c r="I28" s="27"/>
      <c r="J28" s="17">
        <v>0.19</v>
      </c>
      <c r="K28" s="18"/>
      <c r="L28" s="18"/>
      <c r="M28" s="20"/>
      <c r="N28" s="20"/>
    </row>
    <row r="29" spans="1:14" x14ac:dyDescent="0.25">
      <c r="A29" s="26">
        <v>20</v>
      </c>
      <c r="B29" s="47" t="s">
        <v>51</v>
      </c>
      <c r="C29" s="47"/>
      <c r="D29" s="47" t="s">
        <v>52</v>
      </c>
      <c r="E29" s="47"/>
      <c r="F29" s="47"/>
      <c r="G29" s="30" t="s">
        <v>7</v>
      </c>
      <c r="H29" s="29">
        <v>20000</v>
      </c>
      <c r="I29" s="27"/>
      <c r="J29" s="17">
        <v>0.19</v>
      </c>
      <c r="K29" s="18">
        <f t="shared" si="2"/>
        <v>0</v>
      </c>
      <c r="L29" s="18">
        <f t="shared" si="3"/>
        <v>0</v>
      </c>
      <c r="M29" s="20"/>
      <c r="N29" s="20"/>
    </row>
    <row r="30" spans="1:14" x14ac:dyDescent="0.25">
      <c r="A30" s="26">
        <v>21</v>
      </c>
      <c r="B30" s="47" t="s">
        <v>53</v>
      </c>
      <c r="C30" s="47"/>
      <c r="D30" s="47" t="s">
        <v>54</v>
      </c>
      <c r="E30" s="47"/>
      <c r="F30" s="47"/>
      <c r="G30" s="30" t="s">
        <v>7</v>
      </c>
      <c r="H30" s="29">
        <v>20000</v>
      </c>
      <c r="I30" s="27"/>
      <c r="J30" s="17">
        <v>0.19</v>
      </c>
      <c r="K30" s="18">
        <f t="shared" si="2"/>
        <v>0</v>
      </c>
      <c r="L30" s="18">
        <f t="shared" si="3"/>
        <v>0</v>
      </c>
      <c r="M30" s="20"/>
      <c r="N30" s="20"/>
    </row>
    <row r="31" spans="1:14" x14ac:dyDescent="0.25">
      <c r="A31" s="26">
        <v>22</v>
      </c>
      <c r="B31" s="47" t="s">
        <v>55</v>
      </c>
      <c r="C31" s="47"/>
      <c r="D31" s="47" t="s">
        <v>56</v>
      </c>
      <c r="E31" s="47"/>
      <c r="F31" s="47"/>
      <c r="G31" s="30" t="s">
        <v>7</v>
      </c>
      <c r="H31" s="29">
        <v>20000</v>
      </c>
      <c r="I31" s="27"/>
      <c r="J31" s="17">
        <v>0.19</v>
      </c>
      <c r="K31" s="18">
        <f t="shared" si="2"/>
        <v>0</v>
      </c>
      <c r="L31" s="18">
        <f t="shared" si="3"/>
        <v>0</v>
      </c>
      <c r="M31" s="20"/>
      <c r="N31" s="20"/>
    </row>
    <row r="32" spans="1:14" x14ac:dyDescent="0.25">
      <c r="A32" s="26">
        <v>23</v>
      </c>
      <c r="B32" s="47" t="s">
        <v>57</v>
      </c>
      <c r="C32" s="47"/>
      <c r="D32" s="47" t="s">
        <v>58</v>
      </c>
      <c r="E32" s="47"/>
      <c r="F32" s="47"/>
      <c r="G32" s="30" t="s">
        <v>7</v>
      </c>
      <c r="H32" s="29">
        <v>20000</v>
      </c>
      <c r="I32" s="27"/>
      <c r="J32" s="17">
        <v>0.19</v>
      </c>
      <c r="K32" s="18">
        <f t="shared" si="2"/>
        <v>0</v>
      </c>
      <c r="L32" s="18">
        <f t="shared" si="3"/>
        <v>0</v>
      </c>
      <c r="M32" s="20"/>
      <c r="N32" s="20"/>
    </row>
    <row r="33" spans="1:14" x14ac:dyDescent="0.25">
      <c r="A33" s="26">
        <v>24</v>
      </c>
      <c r="B33" s="47" t="s">
        <v>59</v>
      </c>
      <c r="C33" s="47"/>
      <c r="D33" s="47" t="s">
        <v>60</v>
      </c>
      <c r="E33" s="47"/>
      <c r="F33" s="47"/>
      <c r="G33" s="30" t="s">
        <v>7</v>
      </c>
      <c r="H33" s="29">
        <v>20000</v>
      </c>
      <c r="I33" s="27"/>
      <c r="J33" s="17">
        <v>0</v>
      </c>
      <c r="K33" s="18">
        <f t="shared" si="2"/>
        <v>0</v>
      </c>
      <c r="L33" s="18">
        <f t="shared" si="3"/>
        <v>0</v>
      </c>
      <c r="M33" s="20"/>
      <c r="N33" s="20"/>
    </row>
    <row r="34" spans="1:14" x14ac:dyDescent="0.25">
      <c r="A34" s="26">
        <v>25</v>
      </c>
      <c r="B34" s="47" t="s">
        <v>61</v>
      </c>
      <c r="C34" s="47"/>
      <c r="D34" s="47" t="s">
        <v>62</v>
      </c>
      <c r="E34" s="47"/>
      <c r="F34" s="47"/>
      <c r="G34" s="30" t="s">
        <v>7</v>
      </c>
      <c r="H34" s="29">
        <v>40000</v>
      </c>
      <c r="I34" s="27"/>
      <c r="J34" s="17">
        <v>0</v>
      </c>
      <c r="K34" s="18">
        <f t="shared" si="2"/>
        <v>0</v>
      </c>
      <c r="L34" s="18">
        <f t="shared" si="3"/>
        <v>0</v>
      </c>
      <c r="M34" s="20"/>
      <c r="N34" s="20"/>
    </row>
    <row r="35" spans="1:14" x14ac:dyDescent="0.25">
      <c r="A35" s="26">
        <v>26</v>
      </c>
      <c r="B35" s="47" t="s">
        <v>63</v>
      </c>
      <c r="C35" s="47"/>
      <c r="D35" s="47" t="s">
        <v>64</v>
      </c>
      <c r="E35" s="47"/>
      <c r="F35" s="47"/>
      <c r="G35" s="30" t="s">
        <v>7</v>
      </c>
      <c r="H35" s="29">
        <v>20000</v>
      </c>
      <c r="I35" s="27"/>
      <c r="J35" s="17">
        <v>0.19</v>
      </c>
      <c r="K35" s="18">
        <f t="shared" si="2"/>
        <v>0</v>
      </c>
      <c r="L35" s="18">
        <f t="shared" si="3"/>
        <v>0</v>
      </c>
      <c r="M35" s="20"/>
      <c r="N35" s="20"/>
    </row>
    <row r="36" spans="1:14" x14ac:dyDescent="0.25">
      <c r="A36" s="26">
        <v>27</v>
      </c>
      <c r="B36" s="47" t="s">
        <v>65</v>
      </c>
      <c r="C36" s="47"/>
      <c r="D36" s="47" t="s">
        <v>66</v>
      </c>
      <c r="E36" s="47"/>
      <c r="F36" s="47"/>
      <c r="G36" s="30" t="s">
        <v>7</v>
      </c>
      <c r="H36" s="29">
        <v>20000</v>
      </c>
      <c r="I36" s="27"/>
      <c r="J36" s="17">
        <v>0.19</v>
      </c>
      <c r="K36" s="18">
        <f t="shared" si="2"/>
        <v>0</v>
      </c>
      <c r="L36" s="18">
        <f t="shared" si="3"/>
        <v>0</v>
      </c>
      <c r="M36" s="20"/>
      <c r="N36" s="20"/>
    </row>
    <row r="37" spans="1:14" x14ac:dyDescent="0.25">
      <c r="A37" s="26">
        <v>28</v>
      </c>
      <c r="B37" s="47" t="s">
        <v>67</v>
      </c>
      <c r="C37" s="47"/>
      <c r="D37" s="47" t="s">
        <v>68</v>
      </c>
      <c r="E37" s="47"/>
      <c r="F37" s="47"/>
      <c r="G37" s="30" t="s">
        <v>7</v>
      </c>
      <c r="H37" s="29">
        <v>20000</v>
      </c>
      <c r="I37" s="27"/>
      <c r="J37" s="17">
        <v>0.19</v>
      </c>
      <c r="K37" s="18">
        <f t="shared" si="2"/>
        <v>0</v>
      </c>
      <c r="L37" s="18">
        <f t="shared" si="3"/>
        <v>0</v>
      </c>
      <c r="M37" s="20"/>
      <c r="N37" s="20"/>
    </row>
    <row r="38" spans="1:14" ht="23.45" customHeight="1" x14ac:dyDescent="0.25">
      <c r="A38" s="26">
        <v>29</v>
      </c>
      <c r="B38" s="47" t="s">
        <v>69</v>
      </c>
      <c r="C38" s="47"/>
      <c r="D38" s="47" t="s">
        <v>70</v>
      </c>
      <c r="E38" s="47"/>
      <c r="F38" s="47"/>
      <c r="G38" s="30" t="s">
        <v>7</v>
      </c>
      <c r="H38" s="29">
        <v>20000</v>
      </c>
      <c r="I38" s="27"/>
      <c r="J38" s="17">
        <v>0.19</v>
      </c>
      <c r="K38" s="18">
        <f t="shared" si="2"/>
        <v>0</v>
      </c>
      <c r="L38" s="18">
        <f t="shared" si="3"/>
        <v>0</v>
      </c>
      <c r="M38" s="20"/>
      <c r="N38" s="20"/>
    </row>
    <row r="39" spans="1:14" ht="24.6" customHeight="1" x14ac:dyDescent="0.25">
      <c r="A39" s="26">
        <v>30</v>
      </c>
      <c r="B39" s="47" t="s">
        <v>71</v>
      </c>
      <c r="C39" s="47"/>
      <c r="D39" s="47" t="s">
        <v>72</v>
      </c>
      <c r="E39" s="47"/>
      <c r="F39" s="47"/>
      <c r="G39" s="30" t="s">
        <v>7</v>
      </c>
      <c r="H39" s="29">
        <v>20000</v>
      </c>
      <c r="I39" s="27"/>
      <c r="J39" s="17">
        <v>0.19</v>
      </c>
      <c r="K39" s="18">
        <f t="shared" si="2"/>
        <v>0</v>
      </c>
      <c r="L39" s="18">
        <f t="shared" si="3"/>
        <v>0</v>
      </c>
      <c r="M39" s="20"/>
      <c r="N39" s="20"/>
    </row>
    <row r="40" spans="1:14" x14ac:dyDescent="0.25">
      <c r="A40" s="26">
        <v>31</v>
      </c>
      <c r="B40" s="47" t="s">
        <v>73</v>
      </c>
      <c r="C40" s="47"/>
      <c r="D40" s="47" t="s">
        <v>74</v>
      </c>
      <c r="E40" s="47"/>
      <c r="F40" s="47"/>
      <c r="G40" s="30" t="s">
        <v>7</v>
      </c>
      <c r="H40" s="29">
        <v>20000</v>
      </c>
      <c r="I40" s="27"/>
      <c r="J40" s="17">
        <v>0.19</v>
      </c>
      <c r="K40" s="18">
        <f t="shared" si="2"/>
        <v>0</v>
      </c>
      <c r="L40" s="18">
        <f t="shared" si="3"/>
        <v>0</v>
      </c>
      <c r="M40" s="20"/>
      <c r="N40" s="20"/>
    </row>
    <row r="41" spans="1:14" x14ac:dyDescent="0.25">
      <c r="A41" s="26">
        <v>32</v>
      </c>
      <c r="B41" s="47" t="s">
        <v>75</v>
      </c>
      <c r="C41" s="47"/>
      <c r="D41" s="47" t="s">
        <v>76</v>
      </c>
      <c r="E41" s="47"/>
      <c r="F41" s="47"/>
      <c r="G41" s="30" t="s">
        <v>7</v>
      </c>
      <c r="H41" s="29">
        <v>20000</v>
      </c>
      <c r="I41" s="27"/>
      <c r="J41" s="17">
        <v>0.19</v>
      </c>
      <c r="K41" s="18">
        <f t="shared" si="2"/>
        <v>0</v>
      </c>
      <c r="L41" s="18">
        <f t="shared" si="3"/>
        <v>0</v>
      </c>
      <c r="M41" s="20"/>
      <c r="N41" s="20"/>
    </row>
    <row r="42" spans="1:14" x14ac:dyDescent="0.25">
      <c r="A42" s="26">
        <v>33</v>
      </c>
      <c r="B42" s="47" t="s">
        <v>77</v>
      </c>
      <c r="C42" s="47"/>
      <c r="D42" s="47" t="s">
        <v>77</v>
      </c>
      <c r="E42" s="47"/>
      <c r="F42" s="47"/>
      <c r="G42" s="30" t="s">
        <v>7</v>
      </c>
      <c r="H42" s="29">
        <v>40000</v>
      </c>
      <c r="I42" s="27"/>
      <c r="J42" s="17">
        <v>0</v>
      </c>
      <c r="K42" s="18">
        <f>+I42+(I42*16%)</f>
        <v>0</v>
      </c>
      <c r="L42" s="18">
        <f>+H42*K42</f>
        <v>0</v>
      </c>
      <c r="M42" s="19"/>
      <c r="N42" s="19"/>
    </row>
    <row r="43" spans="1:14" ht="32.450000000000003" customHeight="1" x14ac:dyDescent="0.25">
      <c r="A43" s="26">
        <v>34</v>
      </c>
      <c r="B43" s="47" t="s">
        <v>78</v>
      </c>
      <c r="C43" s="47"/>
      <c r="D43" s="47" t="s">
        <v>79</v>
      </c>
      <c r="E43" s="47"/>
      <c r="F43" s="47"/>
      <c r="G43" s="30" t="s">
        <v>80</v>
      </c>
      <c r="H43" s="29">
        <v>80</v>
      </c>
      <c r="I43" s="27"/>
      <c r="J43" s="17">
        <v>0.19</v>
      </c>
      <c r="K43" s="18">
        <f t="shared" ref="K43:K55" si="4">+I43+(I43*16%)</f>
        <v>0</v>
      </c>
      <c r="L43" s="18">
        <f t="shared" ref="L43:L55" si="5">+H43*K43</f>
        <v>0</v>
      </c>
      <c r="M43" s="20"/>
      <c r="N43" s="20"/>
    </row>
    <row r="44" spans="1:14" ht="32.450000000000003" customHeight="1" x14ac:dyDescent="0.25">
      <c r="A44" s="26">
        <v>35</v>
      </c>
      <c r="B44" s="47" t="s">
        <v>81</v>
      </c>
      <c r="C44" s="47"/>
      <c r="D44" s="47" t="s">
        <v>79</v>
      </c>
      <c r="E44" s="47"/>
      <c r="F44" s="47"/>
      <c r="G44" s="30" t="s">
        <v>80</v>
      </c>
      <c r="H44" s="29">
        <v>80</v>
      </c>
      <c r="I44" s="27"/>
      <c r="J44" s="17">
        <v>0.19</v>
      </c>
      <c r="K44" s="18">
        <f t="shared" si="4"/>
        <v>0</v>
      </c>
      <c r="L44" s="18">
        <f t="shared" si="5"/>
        <v>0</v>
      </c>
      <c r="M44" s="20"/>
      <c r="N44" s="20"/>
    </row>
    <row r="45" spans="1:14" ht="32.450000000000003" customHeight="1" x14ac:dyDescent="0.25">
      <c r="A45" s="26">
        <v>36</v>
      </c>
      <c r="B45" s="47" t="s">
        <v>82</v>
      </c>
      <c r="C45" s="47"/>
      <c r="D45" s="47" t="s">
        <v>79</v>
      </c>
      <c r="E45" s="47"/>
      <c r="F45" s="47"/>
      <c r="G45" s="30" t="s">
        <v>80</v>
      </c>
      <c r="H45" s="29">
        <v>80</v>
      </c>
      <c r="I45" s="27"/>
      <c r="J45" s="17">
        <v>0.19</v>
      </c>
      <c r="K45" s="18">
        <f t="shared" si="4"/>
        <v>0</v>
      </c>
      <c r="L45" s="18">
        <f t="shared" si="5"/>
        <v>0</v>
      </c>
      <c r="M45" s="20"/>
      <c r="N45" s="20"/>
    </row>
    <row r="46" spans="1:14" ht="32.450000000000003" customHeight="1" x14ac:dyDescent="0.25">
      <c r="A46" s="26">
        <v>37</v>
      </c>
      <c r="B46" s="47" t="s">
        <v>83</v>
      </c>
      <c r="C46" s="47"/>
      <c r="D46" s="47" t="s">
        <v>79</v>
      </c>
      <c r="E46" s="47"/>
      <c r="F46" s="47"/>
      <c r="G46" s="30" t="s">
        <v>80</v>
      </c>
      <c r="H46" s="29">
        <v>80</v>
      </c>
      <c r="I46" s="27"/>
      <c r="J46" s="17">
        <v>0.19</v>
      </c>
      <c r="K46" s="18">
        <f t="shared" si="4"/>
        <v>0</v>
      </c>
      <c r="L46" s="18">
        <f t="shared" si="5"/>
        <v>0</v>
      </c>
      <c r="M46" s="20"/>
      <c r="N46" s="20"/>
    </row>
    <row r="47" spans="1:14" ht="32.450000000000003" customHeight="1" x14ac:dyDescent="0.25">
      <c r="A47" s="26">
        <v>38</v>
      </c>
      <c r="B47" s="47" t="s">
        <v>84</v>
      </c>
      <c r="C47" s="47"/>
      <c r="D47" s="47" t="s">
        <v>79</v>
      </c>
      <c r="E47" s="47"/>
      <c r="F47" s="47"/>
      <c r="G47" s="30" t="s">
        <v>80</v>
      </c>
      <c r="H47" s="29">
        <v>80</v>
      </c>
      <c r="I47" s="27"/>
      <c r="J47" s="17">
        <v>0.19</v>
      </c>
      <c r="K47" s="18">
        <f t="shared" si="4"/>
        <v>0</v>
      </c>
      <c r="L47" s="18">
        <f t="shared" si="5"/>
        <v>0</v>
      </c>
      <c r="M47" s="20"/>
      <c r="N47" s="20"/>
    </row>
    <row r="48" spans="1:14" ht="32.450000000000003" customHeight="1" x14ac:dyDescent="0.25">
      <c r="A48" s="26">
        <v>39</v>
      </c>
      <c r="B48" s="47" t="s">
        <v>85</v>
      </c>
      <c r="C48" s="47"/>
      <c r="D48" s="47" t="s">
        <v>79</v>
      </c>
      <c r="E48" s="47"/>
      <c r="F48" s="47"/>
      <c r="G48" s="30" t="s">
        <v>80</v>
      </c>
      <c r="H48" s="29">
        <v>80</v>
      </c>
      <c r="I48" s="27"/>
      <c r="J48" s="17">
        <v>0.19</v>
      </c>
      <c r="K48" s="18">
        <f t="shared" si="4"/>
        <v>0</v>
      </c>
      <c r="L48" s="18">
        <f t="shared" si="5"/>
        <v>0</v>
      </c>
      <c r="M48" s="20"/>
      <c r="N48" s="20"/>
    </row>
    <row r="49" spans="1:14" ht="32.450000000000003" customHeight="1" x14ac:dyDescent="0.25">
      <c r="A49" s="26">
        <v>40</v>
      </c>
      <c r="B49" s="47" t="s">
        <v>86</v>
      </c>
      <c r="C49" s="47"/>
      <c r="D49" s="47" t="s">
        <v>79</v>
      </c>
      <c r="E49" s="47"/>
      <c r="F49" s="47"/>
      <c r="G49" s="30" t="s">
        <v>80</v>
      </c>
      <c r="H49" s="29">
        <v>80</v>
      </c>
      <c r="I49" s="27"/>
      <c r="J49" s="17">
        <v>0.19</v>
      </c>
      <c r="K49" s="18">
        <f t="shared" si="4"/>
        <v>0</v>
      </c>
      <c r="L49" s="18">
        <f t="shared" si="5"/>
        <v>0</v>
      </c>
      <c r="M49" s="20"/>
      <c r="N49" s="20"/>
    </row>
    <row r="50" spans="1:14" ht="32.450000000000003" customHeight="1" x14ac:dyDescent="0.25">
      <c r="A50" s="26">
        <v>41</v>
      </c>
      <c r="B50" s="47" t="s">
        <v>87</v>
      </c>
      <c r="C50" s="47"/>
      <c r="D50" s="47" t="s">
        <v>79</v>
      </c>
      <c r="E50" s="47"/>
      <c r="F50" s="47"/>
      <c r="G50" s="30" t="s">
        <v>80</v>
      </c>
      <c r="H50" s="29">
        <v>80</v>
      </c>
      <c r="I50" s="27"/>
      <c r="J50" s="17">
        <v>0.19</v>
      </c>
      <c r="K50" s="18">
        <f t="shared" si="4"/>
        <v>0</v>
      </c>
      <c r="L50" s="18">
        <f t="shared" si="5"/>
        <v>0</v>
      </c>
      <c r="M50" s="20"/>
      <c r="N50" s="20"/>
    </row>
    <row r="51" spans="1:14" ht="32.450000000000003" customHeight="1" x14ac:dyDescent="0.25">
      <c r="A51" s="26">
        <v>42</v>
      </c>
      <c r="B51" s="47" t="s">
        <v>88</v>
      </c>
      <c r="C51" s="47"/>
      <c r="D51" s="47" t="s">
        <v>79</v>
      </c>
      <c r="E51" s="47"/>
      <c r="F51" s="47"/>
      <c r="G51" s="30" t="s">
        <v>80</v>
      </c>
      <c r="H51" s="29">
        <v>80</v>
      </c>
      <c r="I51" s="27"/>
      <c r="J51" s="17">
        <v>0.19</v>
      </c>
      <c r="K51" s="18">
        <f t="shared" si="4"/>
        <v>0</v>
      </c>
      <c r="L51" s="18">
        <f t="shared" si="5"/>
        <v>0</v>
      </c>
      <c r="M51" s="20"/>
      <c r="N51" s="20"/>
    </row>
    <row r="52" spans="1:14" ht="32.450000000000003" customHeight="1" x14ac:dyDescent="0.25">
      <c r="A52" s="26">
        <v>43</v>
      </c>
      <c r="B52" s="47" t="s">
        <v>89</v>
      </c>
      <c r="C52" s="47"/>
      <c r="D52" s="47" t="s">
        <v>79</v>
      </c>
      <c r="E52" s="47"/>
      <c r="F52" s="47"/>
      <c r="G52" s="30" t="s">
        <v>80</v>
      </c>
      <c r="H52" s="29">
        <v>80</v>
      </c>
      <c r="I52" s="27"/>
      <c r="J52" s="17">
        <v>0.19</v>
      </c>
      <c r="K52" s="18">
        <f t="shared" si="4"/>
        <v>0</v>
      </c>
      <c r="L52" s="18">
        <f t="shared" si="5"/>
        <v>0</v>
      </c>
      <c r="M52" s="20"/>
      <c r="N52" s="20"/>
    </row>
    <row r="53" spans="1:14" ht="32.450000000000003" customHeight="1" x14ac:dyDescent="0.25">
      <c r="A53" s="26">
        <v>44</v>
      </c>
      <c r="B53" s="47" t="s">
        <v>90</v>
      </c>
      <c r="C53" s="47"/>
      <c r="D53" s="47" t="s">
        <v>79</v>
      </c>
      <c r="E53" s="47"/>
      <c r="F53" s="47"/>
      <c r="G53" s="30" t="s">
        <v>80</v>
      </c>
      <c r="H53" s="29">
        <v>80</v>
      </c>
      <c r="I53" s="27"/>
      <c r="J53" s="17">
        <v>0.19</v>
      </c>
      <c r="K53" s="18">
        <f t="shared" si="4"/>
        <v>0</v>
      </c>
      <c r="L53" s="18">
        <f t="shared" si="5"/>
        <v>0</v>
      </c>
      <c r="M53" s="20"/>
      <c r="N53" s="20"/>
    </row>
    <row r="54" spans="1:14" ht="32.450000000000003" customHeight="1" x14ac:dyDescent="0.25">
      <c r="A54" s="26">
        <v>45</v>
      </c>
      <c r="B54" s="47" t="s">
        <v>91</v>
      </c>
      <c r="C54" s="47"/>
      <c r="D54" s="47" t="s">
        <v>79</v>
      </c>
      <c r="E54" s="47"/>
      <c r="F54" s="47"/>
      <c r="G54" s="30" t="s">
        <v>80</v>
      </c>
      <c r="H54" s="29">
        <v>80</v>
      </c>
      <c r="I54" s="27"/>
      <c r="J54" s="17">
        <v>0.19</v>
      </c>
      <c r="K54" s="18">
        <f t="shared" si="4"/>
        <v>0</v>
      </c>
      <c r="L54" s="18">
        <f t="shared" si="5"/>
        <v>0</v>
      </c>
      <c r="M54" s="20"/>
      <c r="N54" s="20"/>
    </row>
    <row r="55" spans="1:14" ht="32.450000000000003" customHeight="1" x14ac:dyDescent="0.25">
      <c r="A55" s="26">
        <v>46</v>
      </c>
      <c r="B55" s="47" t="s">
        <v>92</v>
      </c>
      <c r="C55" s="47"/>
      <c r="D55" s="47" t="s">
        <v>79</v>
      </c>
      <c r="E55" s="47"/>
      <c r="F55" s="47"/>
      <c r="G55" s="30" t="s">
        <v>80</v>
      </c>
      <c r="H55" s="29">
        <v>80</v>
      </c>
      <c r="I55" s="27"/>
      <c r="J55" s="17">
        <v>0.19</v>
      </c>
      <c r="K55" s="18">
        <f t="shared" si="4"/>
        <v>0</v>
      </c>
      <c r="L55" s="18">
        <f t="shared" si="5"/>
        <v>0</v>
      </c>
      <c r="M55" s="20"/>
      <c r="N55" s="20"/>
    </row>
    <row r="56" spans="1:14" ht="15" customHeight="1" x14ac:dyDescent="0.25">
      <c r="A56" s="51" t="s">
        <v>93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21">
        <f>+SUM(L10:L55)</f>
        <v>0</v>
      </c>
      <c r="M56" s="48"/>
      <c r="N56" s="48"/>
    </row>
    <row r="57" spans="1:14" ht="15" customHeight="1" x14ac:dyDescent="0.25">
      <c r="A57" s="51" t="s">
        <v>94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22"/>
      <c r="M57" s="48"/>
      <c r="N57" s="48"/>
    </row>
    <row r="58" spans="1:14" s="12" customFormat="1" x14ac:dyDescent="0.25">
      <c r="A58" s="23"/>
    </row>
    <row r="59" spans="1:14" s="12" customFormat="1" x14ac:dyDescent="0.25">
      <c r="A59" s="23"/>
    </row>
    <row r="60" spans="1:14" s="12" customFormat="1" x14ac:dyDescent="0.25">
      <c r="A60" s="23"/>
    </row>
    <row r="61" spans="1:14" s="12" customFormat="1" x14ac:dyDescent="0.25">
      <c r="A61" s="23"/>
    </row>
    <row r="62" spans="1:14" s="12" customFormat="1" x14ac:dyDescent="0.25">
      <c r="A62" s="23"/>
    </row>
    <row r="63" spans="1:14" s="12" customFormat="1" x14ac:dyDescent="0.25">
      <c r="A63" s="23" t="s">
        <v>95</v>
      </c>
    </row>
    <row r="64" spans="1:14" ht="15" customHeight="1" x14ac:dyDescent="0.25">
      <c r="A64" s="72" t="s">
        <v>96</v>
      </c>
      <c r="B64" s="73"/>
      <c r="C64" s="73"/>
      <c r="D64" s="73"/>
      <c r="E64" s="73"/>
      <c r="F64" s="73"/>
      <c r="G64" s="73"/>
      <c r="H64" s="74"/>
      <c r="I64" s="72" t="s">
        <v>97</v>
      </c>
      <c r="J64" s="73"/>
      <c r="K64" s="73"/>
      <c r="L64" s="73"/>
      <c r="M64" s="73"/>
      <c r="N64" s="74"/>
    </row>
    <row r="65" spans="1:14" ht="15" customHeight="1" x14ac:dyDescent="0.25">
      <c r="A65" s="72" t="s">
        <v>98</v>
      </c>
      <c r="B65" s="73"/>
      <c r="C65" s="73"/>
      <c r="D65" s="73"/>
      <c r="E65" s="73"/>
      <c r="F65" s="73"/>
      <c r="G65" s="73"/>
      <c r="H65" s="74"/>
      <c r="I65" s="72" t="s">
        <v>99</v>
      </c>
      <c r="J65" s="73"/>
      <c r="K65" s="73"/>
      <c r="L65" s="73"/>
      <c r="M65" s="73"/>
      <c r="N65" s="74"/>
    </row>
    <row r="66" spans="1:14" x14ac:dyDescent="0.25">
      <c r="A66" s="54"/>
      <c r="B66" s="55"/>
      <c r="C66" s="55"/>
      <c r="D66" s="55"/>
      <c r="E66" s="55"/>
      <c r="F66" s="55"/>
      <c r="G66" s="55"/>
      <c r="H66" s="56"/>
      <c r="I66" s="72" t="s">
        <v>100</v>
      </c>
      <c r="J66" s="73"/>
      <c r="K66" s="73"/>
      <c r="L66" s="73"/>
      <c r="M66" s="73"/>
      <c r="N66" s="74"/>
    </row>
    <row r="67" spans="1:14" x14ac:dyDescent="0.25">
      <c r="A67" s="57"/>
      <c r="B67" s="58"/>
      <c r="C67" s="58"/>
      <c r="D67" s="58"/>
      <c r="E67" s="58"/>
      <c r="F67" s="58"/>
      <c r="G67" s="58"/>
      <c r="H67" s="59"/>
      <c r="I67" s="72" t="s">
        <v>101</v>
      </c>
      <c r="J67" s="73"/>
      <c r="K67" s="73"/>
      <c r="L67" s="73"/>
      <c r="M67" s="73"/>
      <c r="N67" s="74"/>
    </row>
    <row r="68" spans="1:14" x14ac:dyDescent="0.25">
      <c r="A68" s="57"/>
      <c r="B68" s="58"/>
      <c r="C68" s="58"/>
      <c r="D68" s="58"/>
      <c r="E68" s="58"/>
      <c r="F68" s="58"/>
      <c r="G68" s="58"/>
      <c r="H68" s="59"/>
      <c r="I68" s="63"/>
      <c r="J68" s="64"/>
      <c r="K68" s="64"/>
      <c r="L68" s="64"/>
      <c r="M68" s="64"/>
      <c r="N68" s="65"/>
    </row>
    <row r="69" spans="1:14" x14ac:dyDescent="0.25">
      <c r="A69" s="57"/>
      <c r="B69" s="58"/>
      <c r="C69" s="58"/>
      <c r="D69" s="58"/>
      <c r="E69" s="58"/>
      <c r="F69" s="58"/>
      <c r="G69" s="58"/>
      <c r="H69" s="59"/>
      <c r="I69" s="66"/>
      <c r="J69" s="67"/>
      <c r="K69" s="67"/>
      <c r="L69" s="67"/>
      <c r="M69" s="67"/>
      <c r="N69" s="68"/>
    </row>
    <row r="70" spans="1:14" x14ac:dyDescent="0.25">
      <c r="A70" s="57"/>
      <c r="B70" s="58"/>
      <c r="C70" s="58"/>
      <c r="D70" s="58"/>
      <c r="E70" s="58"/>
      <c r="F70" s="58"/>
      <c r="G70" s="58"/>
      <c r="H70" s="59"/>
      <c r="I70" s="66"/>
      <c r="J70" s="67"/>
      <c r="K70" s="67"/>
      <c r="L70" s="67"/>
      <c r="M70" s="67"/>
      <c r="N70" s="68"/>
    </row>
    <row r="71" spans="1:14" x14ac:dyDescent="0.25">
      <c r="A71" s="57"/>
      <c r="B71" s="58"/>
      <c r="C71" s="58"/>
      <c r="D71" s="58"/>
      <c r="E71" s="58"/>
      <c r="F71" s="58"/>
      <c r="G71" s="58"/>
      <c r="H71" s="59"/>
      <c r="I71" s="66"/>
      <c r="J71" s="67"/>
      <c r="K71" s="67"/>
      <c r="L71" s="67"/>
      <c r="M71" s="67"/>
      <c r="N71" s="68"/>
    </row>
    <row r="72" spans="1:14" ht="15" customHeight="1" x14ac:dyDescent="0.25">
      <c r="A72" s="57"/>
      <c r="B72" s="58"/>
      <c r="C72" s="58"/>
      <c r="D72" s="58"/>
      <c r="E72" s="58"/>
      <c r="F72" s="58"/>
      <c r="G72" s="58"/>
      <c r="H72" s="59"/>
      <c r="I72" s="66"/>
      <c r="J72" s="67"/>
      <c r="K72" s="67"/>
      <c r="L72" s="67"/>
      <c r="M72" s="67"/>
      <c r="N72" s="68"/>
    </row>
    <row r="73" spans="1:14" x14ac:dyDescent="0.25">
      <c r="A73" s="60"/>
      <c r="B73" s="61"/>
      <c r="C73" s="61"/>
      <c r="D73" s="61"/>
      <c r="E73" s="61"/>
      <c r="F73" s="61"/>
      <c r="G73" s="61"/>
      <c r="H73" s="62"/>
      <c r="I73" s="69"/>
      <c r="J73" s="70"/>
      <c r="K73" s="70"/>
      <c r="L73" s="70"/>
      <c r="M73" s="70"/>
      <c r="N73" s="71"/>
    </row>
  </sheetData>
  <mergeCells count="109">
    <mergeCell ref="A66:H73"/>
    <mergeCell ref="I68:N73"/>
    <mergeCell ref="I67:N67"/>
    <mergeCell ref="A64:H64"/>
    <mergeCell ref="I64:N64"/>
    <mergeCell ref="A65:H65"/>
    <mergeCell ref="I65:N65"/>
    <mergeCell ref="I66:N66"/>
    <mergeCell ref="A57:K57"/>
    <mergeCell ref="B16:C16"/>
    <mergeCell ref="D16:F16"/>
    <mergeCell ref="B17:C17"/>
    <mergeCell ref="D17:F17"/>
    <mergeCell ref="B18:C18"/>
    <mergeCell ref="D18:F18"/>
    <mergeCell ref="M57:N57"/>
    <mergeCell ref="L8:N8"/>
    <mergeCell ref="A3:N3"/>
    <mergeCell ref="M56:N56"/>
    <mergeCell ref="A56:K56"/>
    <mergeCell ref="A8:K8"/>
    <mergeCell ref="B9:C9"/>
    <mergeCell ref="D9:F9"/>
    <mergeCell ref="B10:C10"/>
    <mergeCell ref="D10:F10"/>
    <mergeCell ref="B11:C11"/>
    <mergeCell ref="D11:F11"/>
    <mergeCell ref="B13:C13"/>
    <mergeCell ref="D13:F13"/>
    <mergeCell ref="B14:C14"/>
    <mergeCell ref="D14:F14"/>
    <mergeCell ref="B15:C15"/>
    <mergeCell ref="D15:F15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F38"/>
    <mergeCell ref="B39:C39"/>
    <mergeCell ref="D39:F39"/>
    <mergeCell ref="B49:C49"/>
    <mergeCell ref="D49:F49"/>
    <mergeCell ref="B40:C40"/>
    <mergeCell ref="D40:F40"/>
    <mergeCell ref="B41:C41"/>
    <mergeCell ref="D41:F41"/>
    <mergeCell ref="B42:C42"/>
    <mergeCell ref="D42:F42"/>
    <mergeCell ref="B43:C43"/>
    <mergeCell ref="D43:F43"/>
    <mergeCell ref="B44:C44"/>
    <mergeCell ref="D44:F44"/>
    <mergeCell ref="B12:C12"/>
    <mergeCell ref="D12:F12"/>
    <mergeCell ref="B28:C28"/>
    <mergeCell ref="D28:F28"/>
    <mergeCell ref="B55:C55"/>
    <mergeCell ref="D55:F55"/>
    <mergeCell ref="B50:C50"/>
    <mergeCell ref="D50:F50"/>
    <mergeCell ref="B51:C51"/>
    <mergeCell ref="D51:F51"/>
    <mergeCell ref="B52:C52"/>
    <mergeCell ref="D52:F52"/>
    <mergeCell ref="B53:C53"/>
    <mergeCell ref="D53:F53"/>
    <mergeCell ref="B54:C54"/>
    <mergeCell ref="D54:F54"/>
    <mergeCell ref="B45:C45"/>
    <mergeCell ref="D45:F45"/>
    <mergeCell ref="B46:C46"/>
    <mergeCell ref="D46:F46"/>
    <mergeCell ref="B47:C47"/>
    <mergeCell ref="D47:F47"/>
    <mergeCell ref="B48:C48"/>
    <mergeCell ref="D48:F4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5"/>
  <sheetViews>
    <sheetView showGridLines="0" view="pageBreakPreview" zoomScale="90" zoomScaleNormal="145" zoomScaleSheetLayoutView="90" workbookViewId="0">
      <pane xSplit="1" ySplit="8" topLeftCell="B44" activePane="bottomRight" state="frozen"/>
      <selection pane="topRight" activeCell="B1" sqref="B1"/>
      <selection pane="bottomLeft" activeCell="A2" sqref="A2"/>
      <selection pane="bottomRight" activeCell="A8" sqref="A8:N48"/>
    </sheetView>
  </sheetViews>
  <sheetFormatPr baseColWidth="10" defaultColWidth="11.42578125" defaultRowHeight="15" x14ac:dyDescent="0.25"/>
  <cols>
    <col min="1" max="1" width="5.5703125" style="25" customWidth="1"/>
    <col min="2" max="3" width="11.140625" style="14" customWidth="1"/>
    <col min="4" max="6" width="17.28515625" style="14" customWidth="1"/>
    <col min="7" max="7" width="10.85546875" style="14" customWidth="1"/>
    <col min="8" max="8" width="9.140625" style="14" customWidth="1"/>
    <col min="9" max="9" width="14.85546875" style="14" customWidth="1"/>
    <col min="10" max="10" width="5.85546875" style="14" bestFit="1" customWidth="1"/>
    <col min="11" max="11" width="15.85546875" style="14" customWidth="1"/>
    <col min="12" max="13" width="16.7109375" style="14" customWidth="1"/>
    <col min="14" max="14" width="25.85546875" style="14" customWidth="1"/>
    <col min="15" max="15" width="4.28515625" style="14" customWidth="1"/>
    <col min="16" max="16384" width="11.42578125" style="14"/>
  </cols>
  <sheetData>
    <row r="2" spans="1:14" s="12" customFormat="1" x14ac:dyDescent="0.25">
      <c r="A2" s="23"/>
    </row>
    <row r="3" spans="1:14" s="12" customFormat="1" ht="36" x14ac:dyDescent="0.2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12" customFormat="1" x14ac:dyDescent="0.25">
      <c r="A4" s="23"/>
    </row>
    <row r="5" spans="1:14" s="12" customFormat="1" x14ac:dyDescent="0.25">
      <c r="A5" s="24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4" s="12" customFormat="1" x14ac:dyDescent="0.25">
      <c r="A6" s="23"/>
    </row>
    <row r="7" spans="1:14" s="12" customFormat="1" x14ac:dyDescent="0.25">
      <c r="A7" s="23"/>
    </row>
    <row r="8" spans="1:14" ht="28.5" x14ac:dyDescent="0.25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49" t="s">
        <v>102</v>
      </c>
      <c r="M8" s="49"/>
      <c r="N8" s="49"/>
    </row>
    <row r="9" spans="1:14" ht="64.5" customHeight="1" x14ac:dyDescent="0.25">
      <c r="A9" s="15" t="s">
        <v>4</v>
      </c>
      <c r="B9" s="53" t="s">
        <v>5</v>
      </c>
      <c r="C9" s="53"/>
      <c r="D9" s="53" t="s">
        <v>6</v>
      </c>
      <c r="E9" s="53"/>
      <c r="F9" s="53"/>
      <c r="G9" s="40" t="s">
        <v>7</v>
      </c>
      <c r="H9" s="16" t="s">
        <v>8</v>
      </c>
      <c r="I9" s="40" t="s">
        <v>9</v>
      </c>
      <c r="J9" s="40" t="s">
        <v>10</v>
      </c>
      <c r="K9" s="40" t="s">
        <v>11</v>
      </c>
      <c r="L9" s="40" t="s">
        <v>12</v>
      </c>
      <c r="M9" s="40" t="s">
        <v>13</v>
      </c>
      <c r="N9" s="15" t="s">
        <v>14</v>
      </c>
    </row>
    <row r="10" spans="1:14" ht="39.6" customHeight="1" x14ac:dyDescent="0.25">
      <c r="A10" s="26">
        <v>1</v>
      </c>
      <c r="B10" s="47" t="s">
        <v>103</v>
      </c>
      <c r="C10" s="47"/>
      <c r="D10" s="47" t="s">
        <v>104</v>
      </c>
      <c r="E10" s="47"/>
      <c r="F10" s="47"/>
      <c r="G10" s="28" t="s">
        <v>105</v>
      </c>
      <c r="H10" s="29">
        <v>2000</v>
      </c>
      <c r="I10" s="27"/>
      <c r="J10" s="17">
        <v>0.19</v>
      </c>
      <c r="K10" s="18">
        <f>+I10+(I10*16%)</f>
        <v>0</v>
      </c>
      <c r="L10" s="18">
        <f>+H10*K10</f>
        <v>0</v>
      </c>
      <c r="M10" s="19"/>
      <c r="N10" s="19"/>
    </row>
    <row r="11" spans="1:14" ht="26.45" customHeight="1" x14ac:dyDescent="0.25">
      <c r="A11" s="26">
        <v>2</v>
      </c>
      <c r="B11" s="47" t="s">
        <v>106</v>
      </c>
      <c r="C11" s="47"/>
      <c r="D11" s="47" t="s">
        <v>107</v>
      </c>
      <c r="E11" s="47"/>
      <c r="F11" s="47"/>
      <c r="G11" s="28" t="s">
        <v>7</v>
      </c>
      <c r="H11" s="29">
        <v>2000</v>
      </c>
      <c r="I11" s="27"/>
      <c r="J11" s="17">
        <v>0</v>
      </c>
      <c r="K11" s="18">
        <f t="shared" ref="K11:K24" si="0">+I11+(I11*16%)</f>
        <v>0</v>
      </c>
      <c r="L11" s="18">
        <f t="shared" ref="L11:L24" si="1">+H11*K11</f>
        <v>0</v>
      </c>
      <c r="M11" s="20"/>
      <c r="N11" s="20"/>
    </row>
    <row r="12" spans="1:14" x14ac:dyDescent="0.25">
      <c r="A12" s="26">
        <v>3</v>
      </c>
      <c r="B12" s="47" t="s">
        <v>108</v>
      </c>
      <c r="C12" s="47"/>
      <c r="D12" s="47" t="s">
        <v>109</v>
      </c>
      <c r="E12" s="47"/>
      <c r="F12" s="47"/>
      <c r="G12" s="30" t="s">
        <v>7</v>
      </c>
      <c r="H12" s="29">
        <v>2000</v>
      </c>
      <c r="I12" s="27"/>
      <c r="J12" s="17">
        <v>0.19</v>
      </c>
      <c r="K12" s="18">
        <f t="shared" si="0"/>
        <v>0</v>
      </c>
      <c r="L12" s="18">
        <f t="shared" si="1"/>
        <v>0</v>
      </c>
      <c r="M12" s="20"/>
      <c r="N12" s="20"/>
    </row>
    <row r="13" spans="1:14" x14ac:dyDescent="0.25">
      <c r="A13" s="26">
        <v>4</v>
      </c>
      <c r="B13" s="47" t="s">
        <v>28</v>
      </c>
      <c r="C13" s="47"/>
      <c r="D13" s="47" t="s">
        <v>110</v>
      </c>
      <c r="E13" s="47"/>
      <c r="F13" s="47"/>
      <c r="G13" s="30" t="s">
        <v>7</v>
      </c>
      <c r="H13" s="29">
        <v>2000</v>
      </c>
      <c r="I13" s="27"/>
      <c r="J13" s="17">
        <v>0.19</v>
      </c>
      <c r="K13" s="18">
        <f t="shared" si="0"/>
        <v>0</v>
      </c>
      <c r="L13" s="18">
        <f t="shared" si="1"/>
        <v>0</v>
      </c>
      <c r="M13" s="20"/>
      <c r="N13" s="20"/>
    </row>
    <row r="14" spans="1:14" ht="14.45" customHeight="1" x14ac:dyDescent="0.25">
      <c r="A14" s="26">
        <v>5</v>
      </c>
      <c r="B14" s="47" t="s">
        <v>111</v>
      </c>
      <c r="C14" s="47"/>
      <c r="D14" s="47" t="s">
        <v>112</v>
      </c>
      <c r="E14" s="47"/>
      <c r="F14" s="47"/>
      <c r="G14" s="30" t="s">
        <v>7</v>
      </c>
      <c r="H14" s="29">
        <v>6000</v>
      </c>
      <c r="I14" s="27"/>
      <c r="J14" s="17">
        <v>0.19</v>
      </c>
      <c r="K14" s="18">
        <f t="shared" si="0"/>
        <v>0</v>
      </c>
      <c r="L14" s="18">
        <f t="shared" si="1"/>
        <v>0</v>
      </c>
      <c r="M14" s="20"/>
      <c r="N14" s="20"/>
    </row>
    <row r="15" spans="1:14" ht="14.45" customHeight="1" x14ac:dyDescent="0.25">
      <c r="A15" s="26">
        <v>6</v>
      </c>
      <c r="B15" s="47" t="s">
        <v>113</v>
      </c>
      <c r="C15" s="47"/>
      <c r="D15" s="47" t="s">
        <v>114</v>
      </c>
      <c r="E15" s="47"/>
      <c r="F15" s="47"/>
      <c r="G15" s="30" t="s">
        <v>7</v>
      </c>
      <c r="H15" s="29">
        <v>2000</v>
      </c>
      <c r="I15" s="27"/>
      <c r="J15" s="17">
        <v>0.19</v>
      </c>
      <c r="K15" s="18">
        <f t="shared" si="0"/>
        <v>0</v>
      </c>
      <c r="L15" s="18">
        <f t="shared" si="1"/>
        <v>0</v>
      </c>
      <c r="M15" s="20"/>
      <c r="N15" s="20"/>
    </row>
    <row r="16" spans="1:14" ht="14.45" customHeight="1" x14ac:dyDescent="0.25">
      <c r="A16" s="26">
        <v>7</v>
      </c>
      <c r="B16" s="47" t="s">
        <v>115</v>
      </c>
      <c r="C16" s="47"/>
      <c r="D16" s="47" t="s">
        <v>116</v>
      </c>
      <c r="E16" s="47"/>
      <c r="F16" s="47"/>
      <c r="G16" s="30" t="s">
        <v>7</v>
      </c>
      <c r="H16" s="29">
        <v>2000</v>
      </c>
      <c r="I16" s="27"/>
      <c r="J16" s="17">
        <v>0.19</v>
      </c>
      <c r="K16" s="18">
        <f t="shared" si="0"/>
        <v>0</v>
      </c>
      <c r="L16" s="18">
        <f t="shared" si="1"/>
        <v>0</v>
      </c>
      <c r="M16" s="20"/>
      <c r="N16" s="20"/>
    </row>
    <row r="17" spans="1:14" ht="14.45" customHeight="1" x14ac:dyDescent="0.25">
      <c r="A17" s="26">
        <v>8</v>
      </c>
      <c r="B17" s="47" t="s">
        <v>37</v>
      </c>
      <c r="C17" s="47"/>
      <c r="D17" s="47" t="s">
        <v>117</v>
      </c>
      <c r="E17" s="47"/>
      <c r="F17" s="47"/>
      <c r="G17" s="30" t="s">
        <v>7</v>
      </c>
      <c r="H17" s="29">
        <v>2000</v>
      </c>
      <c r="I17" s="27"/>
      <c r="J17" s="17">
        <v>0.19</v>
      </c>
      <c r="K17" s="18">
        <f t="shared" si="0"/>
        <v>0</v>
      </c>
      <c r="L17" s="18">
        <f t="shared" si="1"/>
        <v>0</v>
      </c>
      <c r="M17" s="20"/>
      <c r="N17" s="20"/>
    </row>
    <row r="18" spans="1:14" x14ac:dyDescent="0.25">
      <c r="A18" s="26">
        <v>9</v>
      </c>
      <c r="B18" s="47" t="s">
        <v>33</v>
      </c>
      <c r="C18" s="47"/>
      <c r="D18" s="47" t="s">
        <v>118</v>
      </c>
      <c r="E18" s="47"/>
      <c r="F18" s="47"/>
      <c r="G18" s="30" t="s">
        <v>7</v>
      </c>
      <c r="H18" s="29">
        <v>2000</v>
      </c>
      <c r="I18" s="27"/>
      <c r="J18" s="17">
        <v>0.19</v>
      </c>
      <c r="K18" s="18">
        <f t="shared" si="0"/>
        <v>0</v>
      </c>
      <c r="L18" s="18">
        <f t="shared" si="1"/>
        <v>0</v>
      </c>
      <c r="M18" s="20"/>
      <c r="N18" s="20"/>
    </row>
    <row r="19" spans="1:14" x14ac:dyDescent="0.25">
      <c r="A19" s="26">
        <v>10</v>
      </c>
      <c r="B19" s="47" t="s">
        <v>119</v>
      </c>
      <c r="C19" s="47"/>
      <c r="D19" s="47" t="s">
        <v>32</v>
      </c>
      <c r="E19" s="47"/>
      <c r="F19" s="47"/>
      <c r="G19" s="30" t="s">
        <v>7</v>
      </c>
      <c r="H19" s="29">
        <v>2000</v>
      </c>
      <c r="I19" s="27"/>
      <c r="J19" s="17">
        <v>0</v>
      </c>
      <c r="K19" s="18">
        <f t="shared" si="0"/>
        <v>0</v>
      </c>
      <c r="L19" s="18">
        <f t="shared" si="1"/>
        <v>0</v>
      </c>
      <c r="M19" s="20"/>
      <c r="N19" s="20"/>
    </row>
    <row r="20" spans="1:14" ht="47.25" customHeight="1" x14ac:dyDescent="0.25">
      <c r="A20" s="26">
        <v>11</v>
      </c>
      <c r="B20" s="47" t="s">
        <v>120</v>
      </c>
      <c r="C20" s="47"/>
      <c r="D20" s="47">
        <v>0</v>
      </c>
      <c r="E20" s="47"/>
      <c r="F20" s="47"/>
      <c r="G20" s="30" t="s">
        <v>7</v>
      </c>
      <c r="H20" s="29">
        <v>2000</v>
      </c>
      <c r="I20" s="27"/>
      <c r="J20" s="17">
        <v>0</v>
      </c>
      <c r="K20" s="18">
        <f t="shared" si="0"/>
        <v>0</v>
      </c>
      <c r="L20" s="18">
        <f t="shared" si="1"/>
        <v>0</v>
      </c>
      <c r="M20" s="20"/>
      <c r="N20" s="20"/>
    </row>
    <row r="21" spans="1:14" ht="21" customHeight="1" x14ac:dyDescent="0.25">
      <c r="A21" s="26">
        <v>12</v>
      </c>
      <c r="B21" s="47" t="s">
        <v>121</v>
      </c>
      <c r="C21" s="47"/>
      <c r="D21" s="47" t="s">
        <v>122</v>
      </c>
      <c r="E21" s="47"/>
      <c r="F21" s="47"/>
      <c r="G21" s="30" t="s">
        <v>7</v>
      </c>
      <c r="H21" s="29">
        <v>2000</v>
      </c>
      <c r="I21" s="27"/>
      <c r="J21" s="17">
        <v>0.19</v>
      </c>
      <c r="K21" s="18">
        <f t="shared" si="0"/>
        <v>0</v>
      </c>
      <c r="L21" s="18">
        <f t="shared" si="1"/>
        <v>0</v>
      </c>
      <c r="M21" s="20"/>
      <c r="N21" s="20"/>
    </row>
    <row r="22" spans="1:14" x14ac:dyDescent="0.25">
      <c r="A22" s="26">
        <v>13</v>
      </c>
      <c r="B22" s="47" t="s">
        <v>123</v>
      </c>
      <c r="C22" s="47"/>
      <c r="D22" s="47" t="s">
        <v>124</v>
      </c>
      <c r="E22" s="47"/>
      <c r="F22" s="47"/>
      <c r="G22" s="30" t="s">
        <v>7</v>
      </c>
      <c r="H22" s="29">
        <v>12000</v>
      </c>
      <c r="I22" s="27"/>
      <c r="J22" s="17">
        <v>0.19</v>
      </c>
      <c r="K22" s="18">
        <f t="shared" si="0"/>
        <v>0</v>
      </c>
      <c r="L22" s="18">
        <f t="shared" si="1"/>
        <v>0</v>
      </c>
      <c r="M22" s="20"/>
      <c r="N22" s="20"/>
    </row>
    <row r="23" spans="1:14" ht="14.45" customHeight="1" x14ac:dyDescent="0.25">
      <c r="A23" s="26">
        <v>14</v>
      </c>
      <c r="B23" s="47" t="s">
        <v>125</v>
      </c>
      <c r="C23" s="47"/>
      <c r="D23" s="47" t="s">
        <v>126</v>
      </c>
      <c r="E23" s="47"/>
      <c r="F23" s="47"/>
      <c r="G23" s="30" t="s">
        <v>7</v>
      </c>
      <c r="H23" s="29">
        <v>2000</v>
      </c>
      <c r="I23" s="27"/>
      <c r="J23" s="17">
        <v>0.19</v>
      </c>
      <c r="K23" s="18">
        <f t="shared" si="0"/>
        <v>0</v>
      </c>
      <c r="L23" s="18">
        <f t="shared" si="1"/>
        <v>0</v>
      </c>
      <c r="M23" s="20"/>
      <c r="N23" s="20"/>
    </row>
    <row r="24" spans="1:14" x14ac:dyDescent="0.25">
      <c r="A24" s="26">
        <v>15</v>
      </c>
      <c r="B24" s="47" t="s">
        <v>127</v>
      </c>
      <c r="C24" s="47"/>
      <c r="D24" s="47" t="s">
        <v>128</v>
      </c>
      <c r="E24" s="47"/>
      <c r="F24" s="47"/>
      <c r="G24" s="30" t="s">
        <v>7</v>
      </c>
      <c r="H24" s="29">
        <v>20000</v>
      </c>
      <c r="I24" s="27"/>
      <c r="J24" s="17">
        <v>0.19</v>
      </c>
      <c r="K24" s="18">
        <f t="shared" si="0"/>
        <v>0</v>
      </c>
      <c r="L24" s="18">
        <f t="shared" si="1"/>
        <v>0</v>
      </c>
      <c r="M24" s="20"/>
      <c r="N24" s="20"/>
    </row>
    <row r="25" spans="1:14" x14ac:dyDescent="0.25">
      <c r="A25" s="26">
        <v>16</v>
      </c>
      <c r="B25" s="47" t="s">
        <v>129</v>
      </c>
      <c r="C25" s="47"/>
      <c r="D25" s="47" t="s">
        <v>130</v>
      </c>
      <c r="E25" s="47"/>
      <c r="F25" s="47"/>
      <c r="G25" s="30" t="s">
        <v>7</v>
      </c>
      <c r="H25" s="29">
        <v>2000</v>
      </c>
      <c r="I25" s="27"/>
      <c r="J25" s="17">
        <v>0.19</v>
      </c>
      <c r="K25" s="18">
        <f>+I25+(I25*16%)</f>
        <v>0</v>
      </c>
      <c r="L25" s="18">
        <f>+H25*K25</f>
        <v>0</v>
      </c>
      <c r="M25" s="19"/>
      <c r="N25" s="19"/>
    </row>
    <row r="26" spans="1:14" ht="14.45" customHeight="1" x14ac:dyDescent="0.25">
      <c r="A26" s="26">
        <v>17</v>
      </c>
      <c r="B26" s="47" t="s">
        <v>131</v>
      </c>
      <c r="C26" s="47"/>
      <c r="D26" s="47" t="s">
        <v>132</v>
      </c>
      <c r="E26" s="47"/>
      <c r="F26" s="47"/>
      <c r="G26" s="30" t="s">
        <v>7</v>
      </c>
      <c r="H26" s="29">
        <v>2000</v>
      </c>
      <c r="I26" s="27"/>
      <c r="J26" s="17">
        <v>0.19</v>
      </c>
      <c r="K26" s="18">
        <f t="shared" ref="K26:K39" si="2">+I26+(I26*16%)</f>
        <v>0</v>
      </c>
      <c r="L26" s="18">
        <f t="shared" ref="L26:L39" si="3">+H26*K26</f>
        <v>0</v>
      </c>
      <c r="M26" s="20"/>
      <c r="N26" s="20"/>
    </row>
    <row r="27" spans="1:14" ht="14.45" customHeight="1" x14ac:dyDescent="0.25">
      <c r="A27" s="26">
        <v>18</v>
      </c>
      <c r="B27" s="47" t="s">
        <v>75</v>
      </c>
      <c r="C27" s="47"/>
      <c r="D27" s="47" t="s">
        <v>133</v>
      </c>
      <c r="E27" s="47"/>
      <c r="F27" s="47"/>
      <c r="G27" s="30" t="s">
        <v>7</v>
      </c>
      <c r="H27" s="29">
        <v>2000</v>
      </c>
      <c r="I27" s="27"/>
      <c r="J27" s="17">
        <v>0.19</v>
      </c>
      <c r="K27" s="18">
        <f t="shared" si="2"/>
        <v>0</v>
      </c>
      <c r="L27" s="18">
        <f t="shared" si="3"/>
        <v>0</v>
      </c>
      <c r="M27" s="20"/>
      <c r="N27" s="20"/>
    </row>
    <row r="28" spans="1:14" ht="14.45" customHeight="1" x14ac:dyDescent="0.25">
      <c r="A28" s="26">
        <v>19</v>
      </c>
      <c r="B28" s="47" t="s">
        <v>134</v>
      </c>
      <c r="C28" s="47"/>
      <c r="D28" s="47" t="s">
        <v>135</v>
      </c>
      <c r="E28" s="47"/>
      <c r="F28" s="47"/>
      <c r="G28" s="30" t="s">
        <v>7</v>
      </c>
      <c r="H28" s="29">
        <v>2000</v>
      </c>
      <c r="I28" s="27"/>
      <c r="J28" s="17">
        <v>0.19</v>
      </c>
      <c r="K28" s="18">
        <f t="shared" si="2"/>
        <v>0</v>
      </c>
      <c r="L28" s="18">
        <f t="shared" si="3"/>
        <v>0</v>
      </c>
      <c r="M28" s="20"/>
      <c r="N28" s="20"/>
    </row>
    <row r="29" spans="1:14" ht="14.45" customHeight="1" x14ac:dyDescent="0.25">
      <c r="A29" s="26">
        <v>20</v>
      </c>
      <c r="B29" s="47" t="s">
        <v>136</v>
      </c>
      <c r="C29" s="47"/>
      <c r="D29" s="47" t="s">
        <v>137</v>
      </c>
      <c r="E29" s="47"/>
      <c r="F29" s="47"/>
      <c r="G29" s="30" t="s">
        <v>7</v>
      </c>
      <c r="H29" s="29">
        <v>2000</v>
      </c>
      <c r="I29" s="27"/>
      <c r="J29" s="17">
        <v>0.19</v>
      </c>
      <c r="K29" s="18">
        <f t="shared" si="2"/>
        <v>0</v>
      </c>
      <c r="L29" s="18">
        <f t="shared" si="3"/>
        <v>0</v>
      </c>
      <c r="M29" s="20"/>
      <c r="N29" s="20"/>
    </row>
    <row r="30" spans="1:14" ht="14.45" customHeight="1" x14ac:dyDescent="0.25">
      <c r="A30" s="26">
        <v>21</v>
      </c>
      <c r="B30" s="47" t="s">
        <v>138</v>
      </c>
      <c r="C30" s="47"/>
      <c r="D30" s="47" t="s">
        <v>139</v>
      </c>
      <c r="E30" s="47"/>
      <c r="F30" s="47"/>
      <c r="G30" s="30" t="s">
        <v>7</v>
      </c>
      <c r="H30" s="29">
        <v>6000</v>
      </c>
      <c r="I30" s="27"/>
      <c r="J30" s="17">
        <v>0.19</v>
      </c>
      <c r="K30" s="18">
        <f t="shared" si="2"/>
        <v>0</v>
      </c>
      <c r="L30" s="18">
        <f t="shared" si="3"/>
        <v>0</v>
      </c>
      <c r="M30" s="20"/>
      <c r="N30" s="20"/>
    </row>
    <row r="31" spans="1:14" ht="14.45" customHeight="1" x14ac:dyDescent="0.25">
      <c r="A31" s="26">
        <v>22</v>
      </c>
      <c r="B31" s="47" t="s">
        <v>140</v>
      </c>
      <c r="C31" s="47"/>
      <c r="D31" s="47" t="s">
        <v>141</v>
      </c>
      <c r="E31" s="47"/>
      <c r="F31" s="47"/>
      <c r="G31" s="30" t="s">
        <v>7</v>
      </c>
      <c r="H31" s="29">
        <v>2000</v>
      </c>
      <c r="I31" s="27"/>
      <c r="J31" s="17">
        <v>0.19</v>
      </c>
      <c r="K31" s="18">
        <f t="shared" si="2"/>
        <v>0</v>
      </c>
      <c r="L31" s="18">
        <f t="shared" si="3"/>
        <v>0</v>
      </c>
      <c r="M31" s="20"/>
      <c r="N31" s="20"/>
    </row>
    <row r="32" spans="1:14" ht="14.45" customHeight="1" x14ac:dyDescent="0.25">
      <c r="A32" s="26">
        <v>23</v>
      </c>
      <c r="B32" s="47" t="s">
        <v>142</v>
      </c>
      <c r="C32" s="47"/>
      <c r="D32" s="47" t="s">
        <v>143</v>
      </c>
      <c r="E32" s="47"/>
      <c r="F32" s="47"/>
      <c r="G32" s="30" t="s">
        <v>7</v>
      </c>
      <c r="H32" s="29">
        <v>2000</v>
      </c>
      <c r="I32" s="27"/>
      <c r="J32" s="17">
        <v>0.19</v>
      </c>
      <c r="K32" s="18">
        <f t="shared" si="2"/>
        <v>0</v>
      </c>
      <c r="L32" s="18">
        <f t="shared" si="3"/>
        <v>0</v>
      </c>
      <c r="M32" s="20"/>
      <c r="N32" s="20"/>
    </row>
    <row r="33" spans="1:14" ht="14.45" customHeight="1" x14ac:dyDescent="0.25">
      <c r="A33" s="26">
        <v>24</v>
      </c>
      <c r="B33" s="47" t="s">
        <v>144</v>
      </c>
      <c r="C33" s="47"/>
      <c r="D33" s="47" t="s">
        <v>145</v>
      </c>
      <c r="E33" s="47"/>
      <c r="F33" s="47"/>
      <c r="G33" s="30" t="s">
        <v>7</v>
      </c>
      <c r="H33" s="29">
        <v>2000</v>
      </c>
      <c r="I33" s="27"/>
      <c r="J33" s="17">
        <v>0.19</v>
      </c>
      <c r="K33" s="18">
        <f t="shared" si="2"/>
        <v>0</v>
      </c>
      <c r="L33" s="18">
        <f t="shared" si="3"/>
        <v>0</v>
      </c>
      <c r="M33" s="20"/>
      <c r="N33" s="20"/>
    </row>
    <row r="34" spans="1:14" x14ac:dyDescent="0.25">
      <c r="A34" s="26">
        <v>25</v>
      </c>
      <c r="B34" s="47" t="s">
        <v>146</v>
      </c>
      <c r="C34" s="47"/>
      <c r="D34" s="47" t="s">
        <v>147</v>
      </c>
      <c r="E34" s="47"/>
      <c r="F34" s="47"/>
      <c r="G34" s="30" t="s">
        <v>7</v>
      </c>
      <c r="H34" s="29">
        <v>2000</v>
      </c>
      <c r="I34" s="27"/>
      <c r="J34" s="17">
        <v>0.19</v>
      </c>
      <c r="K34" s="18">
        <f t="shared" si="2"/>
        <v>0</v>
      </c>
      <c r="L34" s="18">
        <f t="shared" si="3"/>
        <v>0</v>
      </c>
      <c r="M34" s="20"/>
      <c r="N34" s="20"/>
    </row>
    <row r="35" spans="1:14" ht="52.15" customHeight="1" x14ac:dyDescent="0.25">
      <c r="A35" s="26">
        <v>26</v>
      </c>
      <c r="B35" s="47" t="s">
        <v>78</v>
      </c>
      <c r="C35" s="47"/>
      <c r="D35" s="47" t="s">
        <v>79</v>
      </c>
      <c r="E35" s="47"/>
      <c r="F35" s="47"/>
      <c r="G35" s="30" t="s">
        <v>7</v>
      </c>
      <c r="H35" s="29">
        <v>6</v>
      </c>
      <c r="I35" s="27"/>
      <c r="J35" s="17">
        <v>0.19</v>
      </c>
      <c r="K35" s="18">
        <f t="shared" si="2"/>
        <v>0</v>
      </c>
      <c r="L35" s="18">
        <f t="shared" si="3"/>
        <v>0</v>
      </c>
      <c r="M35" s="20"/>
      <c r="N35" s="20"/>
    </row>
    <row r="36" spans="1:14" ht="48.6" customHeight="1" x14ac:dyDescent="0.25">
      <c r="A36" s="26">
        <v>27</v>
      </c>
      <c r="B36" s="47" t="s">
        <v>81</v>
      </c>
      <c r="C36" s="47"/>
      <c r="D36" s="47" t="s">
        <v>79</v>
      </c>
      <c r="E36" s="47"/>
      <c r="F36" s="47"/>
      <c r="G36" s="30" t="s">
        <v>7</v>
      </c>
      <c r="H36" s="29">
        <v>6</v>
      </c>
      <c r="I36" s="27"/>
      <c r="J36" s="17">
        <v>0.19</v>
      </c>
      <c r="K36" s="18">
        <f t="shared" si="2"/>
        <v>0</v>
      </c>
      <c r="L36" s="18">
        <f t="shared" si="3"/>
        <v>0</v>
      </c>
      <c r="M36" s="20"/>
      <c r="N36" s="20"/>
    </row>
    <row r="37" spans="1:14" ht="48.6" customHeight="1" x14ac:dyDescent="0.25">
      <c r="A37" s="26">
        <v>28</v>
      </c>
      <c r="B37" s="47" t="s">
        <v>82</v>
      </c>
      <c r="C37" s="47"/>
      <c r="D37" s="47" t="s">
        <v>79</v>
      </c>
      <c r="E37" s="47"/>
      <c r="F37" s="47"/>
      <c r="G37" s="30" t="s">
        <v>7</v>
      </c>
      <c r="H37" s="29">
        <v>6</v>
      </c>
      <c r="I37" s="27"/>
      <c r="J37" s="17">
        <v>0.19</v>
      </c>
      <c r="K37" s="18">
        <f t="shared" si="2"/>
        <v>0</v>
      </c>
      <c r="L37" s="18">
        <f t="shared" si="3"/>
        <v>0</v>
      </c>
      <c r="M37" s="20"/>
      <c r="N37" s="20"/>
    </row>
    <row r="38" spans="1:14" ht="51.6" customHeight="1" x14ac:dyDescent="0.25">
      <c r="A38" s="26">
        <v>29</v>
      </c>
      <c r="B38" s="47" t="s">
        <v>83</v>
      </c>
      <c r="C38" s="47"/>
      <c r="D38" s="47" t="s">
        <v>79</v>
      </c>
      <c r="E38" s="47"/>
      <c r="F38" s="47"/>
      <c r="G38" s="30" t="s">
        <v>7</v>
      </c>
      <c r="H38" s="29">
        <v>6</v>
      </c>
      <c r="I38" s="27"/>
      <c r="J38" s="17">
        <v>0.19</v>
      </c>
      <c r="K38" s="18">
        <f t="shared" si="2"/>
        <v>0</v>
      </c>
      <c r="L38" s="18">
        <f t="shared" si="3"/>
        <v>0</v>
      </c>
      <c r="M38" s="20"/>
      <c r="N38" s="20"/>
    </row>
    <row r="39" spans="1:14" ht="51" customHeight="1" x14ac:dyDescent="0.25">
      <c r="A39" s="26">
        <v>30</v>
      </c>
      <c r="B39" s="47" t="s">
        <v>84</v>
      </c>
      <c r="C39" s="47"/>
      <c r="D39" s="47" t="s">
        <v>79</v>
      </c>
      <c r="E39" s="47"/>
      <c r="F39" s="47"/>
      <c r="G39" s="30" t="s">
        <v>7</v>
      </c>
      <c r="H39" s="29">
        <v>6</v>
      </c>
      <c r="I39" s="27"/>
      <c r="J39" s="17">
        <v>0.19</v>
      </c>
      <c r="K39" s="18">
        <f t="shared" si="2"/>
        <v>0</v>
      </c>
      <c r="L39" s="18">
        <f t="shared" si="3"/>
        <v>0</v>
      </c>
      <c r="M39" s="20"/>
      <c r="N39" s="20"/>
    </row>
    <row r="40" spans="1:14" ht="51.6" customHeight="1" x14ac:dyDescent="0.25">
      <c r="A40" s="26">
        <v>31</v>
      </c>
      <c r="B40" s="47" t="s">
        <v>85</v>
      </c>
      <c r="C40" s="47"/>
      <c r="D40" s="47" t="s">
        <v>79</v>
      </c>
      <c r="E40" s="47"/>
      <c r="F40" s="47"/>
      <c r="G40" s="30" t="s">
        <v>7</v>
      </c>
      <c r="H40" s="29">
        <v>6</v>
      </c>
      <c r="I40" s="27"/>
      <c r="J40" s="17">
        <v>0.19</v>
      </c>
      <c r="K40" s="18">
        <f>+I40+(I40*16%)</f>
        <v>0</v>
      </c>
      <c r="L40" s="18">
        <f>+H40*K40</f>
        <v>0</v>
      </c>
      <c r="M40" s="19"/>
      <c r="N40" s="19"/>
    </row>
    <row r="41" spans="1:14" ht="50.45" customHeight="1" x14ac:dyDescent="0.25">
      <c r="A41" s="26">
        <v>32</v>
      </c>
      <c r="B41" s="47" t="s">
        <v>86</v>
      </c>
      <c r="C41" s="47"/>
      <c r="D41" s="47" t="s">
        <v>79</v>
      </c>
      <c r="E41" s="47"/>
      <c r="F41" s="47"/>
      <c r="G41" s="30" t="s">
        <v>80</v>
      </c>
      <c r="H41" s="29">
        <v>6</v>
      </c>
      <c r="I41" s="27"/>
      <c r="J41" s="17">
        <v>0.19</v>
      </c>
      <c r="K41" s="18">
        <f t="shared" ref="K41:K47" si="4">+I41+(I41*16%)</f>
        <v>0</v>
      </c>
      <c r="L41" s="18">
        <f t="shared" ref="L41:L47" si="5">+H41*K41</f>
        <v>0</v>
      </c>
      <c r="M41" s="20"/>
      <c r="N41" s="20"/>
    </row>
    <row r="42" spans="1:14" ht="50.45" customHeight="1" x14ac:dyDescent="0.25">
      <c r="A42" s="26">
        <v>33</v>
      </c>
      <c r="B42" s="47" t="s">
        <v>87</v>
      </c>
      <c r="C42" s="47"/>
      <c r="D42" s="47" t="s">
        <v>79</v>
      </c>
      <c r="E42" s="47"/>
      <c r="F42" s="47"/>
      <c r="G42" s="30" t="s">
        <v>80</v>
      </c>
      <c r="H42" s="29">
        <v>6</v>
      </c>
      <c r="I42" s="27"/>
      <c r="J42" s="17">
        <v>0.19</v>
      </c>
      <c r="K42" s="18">
        <f t="shared" si="4"/>
        <v>0</v>
      </c>
      <c r="L42" s="18">
        <f t="shared" si="5"/>
        <v>0</v>
      </c>
      <c r="M42" s="20"/>
      <c r="N42" s="20"/>
    </row>
    <row r="43" spans="1:14" ht="51.6" customHeight="1" x14ac:dyDescent="0.25">
      <c r="A43" s="26">
        <v>34</v>
      </c>
      <c r="B43" s="47" t="s">
        <v>88</v>
      </c>
      <c r="C43" s="47"/>
      <c r="D43" s="47" t="s">
        <v>79</v>
      </c>
      <c r="E43" s="47"/>
      <c r="F43" s="47"/>
      <c r="G43" s="30" t="s">
        <v>80</v>
      </c>
      <c r="H43" s="29">
        <v>6</v>
      </c>
      <c r="I43" s="27"/>
      <c r="J43" s="17">
        <v>0.19</v>
      </c>
      <c r="K43" s="18">
        <f t="shared" si="4"/>
        <v>0</v>
      </c>
      <c r="L43" s="18">
        <f t="shared" si="5"/>
        <v>0</v>
      </c>
      <c r="M43" s="20"/>
      <c r="N43" s="20"/>
    </row>
    <row r="44" spans="1:14" ht="51.6" customHeight="1" x14ac:dyDescent="0.25">
      <c r="A44" s="26">
        <v>35</v>
      </c>
      <c r="B44" s="47" t="s">
        <v>89</v>
      </c>
      <c r="C44" s="47"/>
      <c r="D44" s="47" t="s">
        <v>79</v>
      </c>
      <c r="E44" s="47"/>
      <c r="F44" s="47"/>
      <c r="G44" s="30" t="s">
        <v>80</v>
      </c>
      <c r="H44" s="29">
        <v>6</v>
      </c>
      <c r="I44" s="27"/>
      <c r="J44" s="17">
        <v>0.19</v>
      </c>
      <c r="K44" s="18">
        <f t="shared" si="4"/>
        <v>0</v>
      </c>
      <c r="L44" s="18">
        <f t="shared" si="5"/>
        <v>0</v>
      </c>
      <c r="M44" s="20"/>
      <c r="N44" s="20"/>
    </row>
    <row r="45" spans="1:14" ht="49.15" customHeight="1" x14ac:dyDescent="0.25">
      <c r="A45" s="26">
        <v>36</v>
      </c>
      <c r="B45" s="47" t="s">
        <v>90</v>
      </c>
      <c r="C45" s="47"/>
      <c r="D45" s="47" t="s">
        <v>79</v>
      </c>
      <c r="E45" s="47"/>
      <c r="F45" s="47"/>
      <c r="G45" s="30" t="s">
        <v>80</v>
      </c>
      <c r="H45" s="29">
        <v>6</v>
      </c>
      <c r="I45" s="27"/>
      <c r="J45" s="17">
        <v>0.19</v>
      </c>
      <c r="K45" s="18">
        <f t="shared" si="4"/>
        <v>0</v>
      </c>
      <c r="L45" s="18">
        <f t="shared" si="5"/>
        <v>0</v>
      </c>
      <c r="M45" s="20"/>
      <c r="N45" s="20"/>
    </row>
    <row r="46" spans="1:14" ht="49.15" customHeight="1" x14ac:dyDescent="0.25">
      <c r="A46" s="26">
        <v>37</v>
      </c>
      <c r="B46" s="47" t="s">
        <v>91</v>
      </c>
      <c r="C46" s="47"/>
      <c r="D46" s="47" t="s">
        <v>79</v>
      </c>
      <c r="E46" s="47"/>
      <c r="F46" s="47"/>
      <c r="G46" s="30" t="s">
        <v>80</v>
      </c>
      <c r="H46" s="29">
        <v>6</v>
      </c>
      <c r="I46" s="27"/>
      <c r="J46" s="17">
        <v>0.19</v>
      </c>
      <c r="K46" s="18">
        <f t="shared" si="4"/>
        <v>0</v>
      </c>
      <c r="L46" s="18">
        <f t="shared" si="5"/>
        <v>0</v>
      </c>
      <c r="M46" s="20"/>
      <c r="N46" s="20"/>
    </row>
    <row r="47" spans="1:14" ht="49.15" customHeight="1" x14ac:dyDescent="0.25">
      <c r="A47" s="26">
        <v>38</v>
      </c>
      <c r="B47" s="47" t="s">
        <v>92</v>
      </c>
      <c r="C47" s="47"/>
      <c r="D47" s="47" t="s">
        <v>79</v>
      </c>
      <c r="E47" s="47"/>
      <c r="F47" s="47"/>
      <c r="G47" s="30" t="s">
        <v>80</v>
      </c>
      <c r="H47" s="29">
        <v>6</v>
      </c>
      <c r="I47" s="27"/>
      <c r="J47" s="17">
        <v>0.19</v>
      </c>
      <c r="K47" s="18">
        <f t="shared" si="4"/>
        <v>0</v>
      </c>
      <c r="L47" s="18">
        <f t="shared" si="5"/>
        <v>0</v>
      </c>
      <c r="M47" s="20"/>
      <c r="N47" s="20"/>
    </row>
    <row r="48" spans="1:14" ht="15" customHeight="1" x14ac:dyDescent="0.25">
      <c r="A48" s="51" t="s">
        <v>93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21">
        <f>+SUM(L10:L47)</f>
        <v>0</v>
      </c>
      <c r="M48" s="48"/>
      <c r="N48" s="48"/>
    </row>
    <row r="49" spans="1:14" ht="15" customHeight="1" x14ac:dyDescent="0.25">
      <c r="A49" s="51" t="s">
        <v>148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22"/>
      <c r="M49" s="48"/>
      <c r="N49" s="48"/>
    </row>
    <row r="50" spans="1:14" s="12" customFormat="1" x14ac:dyDescent="0.25">
      <c r="A50" s="23"/>
    </row>
    <row r="51" spans="1:14" s="12" customFormat="1" x14ac:dyDescent="0.25">
      <c r="A51" s="23"/>
    </row>
    <row r="52" spans="1:14" s="12" customFormat="1" x14ac:dyDescent="0.25">
      <c r="A52" s="23"/>
    </row>
    <row r="53" spans="1:14" s="12" customFormat="1" x14ac:dyDescent="0.25">
      <c r="A53" s="23"/>
    </row>
    <row r="54" spans="1:14" s="12" customFormat="1" x14ac:dyDescent="0.25">
      <c r="A54" s="23"/>
    </row>
    <row r="55" spans="1:14" s="12" customFormat="1" x14ac:dyDescent="0.25">
      <c r="A55" s="23" t="s">
        <v>95</v>
      </c>
    </row>
    <row r="56" spans="1:14" ht="15" customHeight="1" x14ac:dyDescent="0.25">
      <c r="A56" s="72" t="s">
        <v>96</v>
      </c>
      <c r="B56" s="73"/>
      <c r="C56" s="73"/>
      <c r="D56" s="73"/>
      <c r="E56" s="73"/>
      <c r="F56" s="73"/>
      <c r="G56" s="73"/>
      <c r="H56" s="74"/>
      <c r="I56" s="72" t="s">
        <v>97</v>
      </c>
      <c r="J56" s="73"/>
      <c r="K56" s="73"/>
      <c r="L56" s="73"/>
      <c r="M56" s="73"/>
      <c r="N56" s="74"/>
    </row>
    <row r="57" spans="1:14" ht="15" customHeight="1" x14ac:dyDescent="0.25">
      <c r="A57" s="72" t="s">
        <v>98</v>
      </c>
      <c r="B57" s="73"/>
      <c r="C57" s="73"/>
      <c r="D57" s="73"/>
      <c r="E57" s="73"/>
      <c r="F57" s="73"/>
      <c r="G57" s="73"/>
      <c r="H57" s="74"/>
      <c r="I57" s="72" t="s">
        <v>99</v>
      </c>
      <c r="J57" s="73"/>
      <c r="K57" s="73"/>
      <c r="L57" s="73"/>
      <c r="M57" s="73"/>
      <c r="N57" s="74"/>
    </row>
    <row r="58" spans="1:14" x14ac:dyDescent="0.25">
      <c r="A58" s="54"/>
      <c r="B58" s="55"/>
      <c r="C58" s="55"/>
      <c r="D58" s="55"/>
      <c r="E58" s="55"/>
      <c r="F58" s="55"/>
      <c r="G58" s="55"/>
      <c r="H58" s="56"/>
      <c r="I58" s="72" t="s">
        <v>100</v>
      </c>
      <c r="J58" s="73"/>
      <c r="K58" s="73"/>
      <c r="L58" s="73"/>
      <c r="M58" s="73"/>
      <c r="N58" s="74"/>
    </row>
    <row r="59" spans="1:14" x14ac:dyDescent="0.25">
      <c r="A59" s="57"/>
      <c r="B59" s="58"/>
      <c r="C59" s="58"/>
      <c r="D59" s="58"/>
      <c r="E59" s="58"/>
      <c r="F59" s="58"/>
      <c r="G59" s="58"/>
      <c r="H59" s="59"/>
      <c r="I59" s="72" t="s">
        <v>101</v>
      </c>
      <c r="J59" s="73"/>
      <c r="K59" s="73"/>
      <c r="L59" s="73"/>
      <c r="M59" s="73"/>
      <c r="N59" s="74"/>
    </row>
    <row r="60" spans="1:14" x14ac:dyDescent="0.25">
      <c r="A60" s="57"/>
      <c r="B60" s="58"/>
      <c r="C60" s="58"/>
      <c r="D60" s="58"/>
      <c r="E60" s="58"/>
      <c r="F60" s="58"/>
      <c r="G60" s="58"/>
      <c r="H60" s="59"/>
      <c r="I60" s="63"/>
      <c r="J60" s="64"/>
      <c r="K60" s="64"/>
      <c r="L60" s="64"/>
      <c r="M60" s="64"/>
      <c r="N60" s="65"/>
    </row>
    <row r="61" spans="1:14" x14ac:dyDescent="0.25">
      <c r="A61" s="57"/>
      <c r="B61" s="58"/>
      <c r="C61" s="58"/>
      <c r="D61" s="58"/>
      <c r="E61" s="58"/>
      <c r="F61" s="58"/>
      <c r="G61" s="58"/>
      <c r="H61" s="59"/>
      <c r="I61" s="66"/>
      <c r="J61" s="67"/>
      <c r="K61" s="67"/>
      <c r="L61" s="67"/>
      <c r="M61" s="67"/>
      <c r="N61" s="68"/>
    </row>
    <row r="62" spans="1:14" x14ac:dyDescent="0.25">
      <c r="A62" s="57"/>
      <c r="B62" s="58"/>
      <c r="C62" s="58"/>
      <c r="D62" s="58"/>
      <c r="E62" s="58"/>
      <c r="F62" s="58"/>
      <c r="G62" s="58"/>
      <c r="H62" s="59"/>
      <c r="I62" s="66"/>
      <c r="J62" s="67"/>
      <c r="K62" s="67"/>
      <c r="L62" s="67"/>
      <c r="M62" s="67"/>
      <c r="N62" s="68"/>
    </row>
    <row r="63" spans="1:14" x14ac:dyDescent="0.25">
      <c r="A63" s="57"/>
      <c r="B63" s="58"/>
      <c r="C63" s="58"/>
      <c r="D63" s="58"/>
      <c r="E63" s="58"/>
      <c r="F63" s="58"/>
      <c r="G63" s="58"/>
      <c r="H63" s="59"/>
      <c r="I63" s="66"/>
      <c r="J63" s="67"/>
      <c r="K63" s="67"/>
      <c r="L63" s="67"/>
      <c r="M63" s="67"/>
      <c r="N63" s="68"/>
    </row>
    <row r="64" spans="1:14" ht="15" customHeight="1" x14ac:dyDescent="0.25">
      <c r="A64" s="57"/>
      <c r="B64" s="58"/>
      <c r="C64" s="58"/>
      <c r="D64" s="58"/>
      <c r="E64" s="58"/>
      <c r="F64" s="58"/>
      <c r="G64" s="58"/>
      <c r="H64" s="59"/>
      <c r="I64" s="66"/>
      <c r="J64" s="67"/>
      <c r="K64" s="67"/>
      <c r="L64" s="67"/>
      <c r="M64" s="67"/>
      <c r="N64" s="68"/>
    </row>
    <row r="65" spans="1:14" x14ac:dyDescent="0.25">
      <c r="A65" s="60"/>
      <c r="B65" s="61"/>
      <c r="C65" s="61"/>
      <c r="D65" s="61"/>
      <c r="E65" s="61"/>
      <c r="F65" s="61"/>
      <c r="G65" s="61"/>
      <c r="H65" s="62"/>
      <c r="I65" s="69"/>
      <c r="J65" s="70"/>
      <c r="K65" s="70"/>
      <c r="L65" s="70"/>
      <c r="M65" s="70"/>
      <c r="N65" s="71"/>
    </row>
  </sheetData>
  <mergeCells count="93">
    <mergeCell ref="B10:C10"/>
    <mergeCell ref="D10:F10"/>
    <mergeCell ref="A3:N3"/>
    <mergeCell ref="A8:K8"/>
    <mergeCell ref="L8:N8"/>
    <mergeCell ref="B9:C9"/>
    <mergeCell ref="D9:F9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D42:F42"/>
    <mergeCell ref="B43:C43"/>
    <mergeCell ref="D43:F43"/>
    <mergeCell ref="B44:C44"/>
    <mergeCell ref="D44:F44"/>
    <mergeCell ref="B45:C45"/>
    <mergeCell ref="D45:F45"/>
    <mergeCell ref="B46:C46"/>
    <mergeCell ref="D46:F46"/>
    <mergeCell ref="A48:K48"/>
    <mergeCell ref="M48:N48"/>
    <mergeCell ref="A49:K49"/>
    <mergeCell ref="M49:N49"/>
    <mergeCell ref="B47:C47"/>
    <mergeCell ref="D47:F47"/>
    <mergeCell ref="A56:H56"/>
    <mergeCell ref="I56:N56"/>
    <mergeCell ref="A57:H57"/>
    <mergeCell ref="I57:N57"/>
    <mergeCell ref="A58:H65"/>
    <mergeCell ref="I58:N58"/>
    <mergeCell ref="I59:N59"/>
    <mergeCell ref="I60:N6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6"/>
  <sheetViews>
    <sheetView showGridLines="0" view="pageBreakPreview" zoomScale="70" zoomScaleNormal="145" zoomScaleSheetLayoutView="70" workbookViewId="0">
      <pane xSplit="1" ySplit="8" topLeftCell="B67" activePane="bottomRight" state="frozen"/>
      <selection pane="topRight" activeCell="B1" sqref="B1"/>
      <selection pane="bottomLeft" activeCell="A2" sqref="A2"/>
      <selection pane="bottomRight" activeCell="A8" sqref="A8:N79"/>
    </sheetView>
  </sheetViews>
  <sheetFormatPr baseColWidth="10" defaultColWidth="11.42578125" defaultRowHeight="15" x14ac:dyDescent="0.25"/>
  <cols>
    <col min="1" max="1" width="5.5703125" style="25" customWidth="1"/>
    <col min="2" max="3" width="11.140625" style="14" customWidth="1"/>
    <col min="4" max="6" width="17.28515625" style="14" customWidth="1"/>
    <col min="7" max="7" width="10.85546875" style="14" customWidth="1"/>
    <col min="8" max="8" width="9.140625" style="14" customWidth="1"/>
    <col min="9" max="9" width="14.85546875" style="14" customWidth="1"/>
    <col min="10" max="10" width="5.85546875" style="14" bestFit="1" customWidth="1"/>
    <col min="11" max="11" width="15.85546875" style="14" customWidth="1"/>
    <col min="12" max="13" width="16.7109375" style="14" customWidth="1"/>
    <col min="14" max="14" width="25.85546875" style="14" customWidth="1"/>
    <col min="15" max="15" width="4.28515625" style="14" customWidth="1"/>
    <col min="16" max="16384" width="11.42578125" style="14"/>
  </cols>
  <sheetData>
    <row r="2" spans="1:14" s="12" customFormat="1" x14ac:dyDescent="0.25">
      <c r="A2" s="23"/>
    </row>
    <row r="3" spans="1:14" s="12" customFormat="1" ht="36" x14ac:dyDescent="0.2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12" customFormat="1" x14ac:dyDescent="0.25">
      <c r="A4" s="23"/>
    </row>
    <row r="5" spans="1:14" s="12" customFormat="1" x14ac:dyDescent="0.25">
      <c r="A5" s="24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4" s="12" customFormat="1" x14ac:dyDescent="0.25">
      <c r="A6" s="23"/>
    </row>
    <row r="7" spans="1:14" s="12" customFormat="1" x14ac:dyDescent="0.25">
      <c r="A7" s="23"/>
    </row>
    <row r="8" spans="1:14" ht="28.5" x14ac:dyDescent="0.25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49" t="s">
        <v>149</v>
      </c>
      <c r="M8" s="49"/>
      <c r="N8" s="49"/>
    </row>
    <row r="9" spans="1:14" ht="64.5" customHeight="1" x14ac:dyDescent="0.25">
      <c r="A9" s="15" t="s">
        <v>4</v>
      </c>
      <c r="B9" s="53" t="s">
        <v>5</v>
      </c>
      <c r="C9" s="53"/>
      <c r="D9" s="53" t="s">
        <v>6</v>
      </c>
      <c r="E9" s="53"/>
      <c r="F9" s="53"/>
      <c r="G9" s="40" t="s">
        <v>7</v>
      </c>
      <c r="H9" s="16" t="s">
        <v>8</v>
      </c>
      <c r="I9" s="40" t="s">
        <v>9</v>
      </c>
      <c r="J9" s="40" t="s">
        <v>10</v>
      </c>
      <c r="K9" s="40" t="s">
        <v>11</v>
      </c>
      <c r="L9" s="40" t="s">
        <v>12</v>
      </c>
      <c r="M9" s="40" t="s">
        <v>13</v>
      </c>
      <c r="N9" s="15" t="s">
        <v>14</v>
      </c>
    </row>
    <row r="10" spans="1:14" ht="183.6" customHeight="1" x14ac:dyDescent="0.25">
      <c r="A10" s="26">
        <v>1</v>
      </c>
      <c r="B10" s="47" t="s">
        <v>150</v>
      </c>
      <c r="C10" s="47"/>
      <c r="D10" s="47" t="s">
        <v>151</v>
      </c>
      <c r="E10" s="47"/>
      <c r="F10" s="47"/>
      <c r="G10" s="87" t="s">
        <v>7</v>
      </c>
      <c r="H10" s="32">
        <v>200</v>
      </c>
      <c r="I10" s="27"/>
      <c r="J10" s="34">
        <v>0</v>
      </c>
      <c r="K10" s="18">
        <f>+I10+(I10*16%)</f>
        <v>0</v>
      </c>
      <c r="L10" s="18">
        <f>+H10*K10</f>
        <v>0</v>
      </c>
      <c r="M10" s="19"/>
      <c r="N10" s="19"/>
    </row>
    <row r="11" spans="1:14" ht="193.9" customHeight="1" x14ac:dyDescent="0.25">
      <c r="A11" s="26">
        <v>2</v>
      </c>
      <c r="B11" s="47" t="s">
        <v>150</v>
      </c>
      <c r="C11" s="47"/>
      <c r="D11" s="47" t="s">
        <v>152</v>
      </c>
      <c r="E11" s="47"/>
      <c r="F11" s="47"/>
      <c r="G11" s="87" t="s">
        <v>7</v>
      </c>
      <c r="H11" s="32">
        <v>200</v>
      </c>
      <c r="I11" s="27"/>
      <c r="J11" s="35">
        <v>0</v>
      </c>
      <c r="K11" s="18">
        <f t="shared" ref="K11:K24" si="0">+I11+(I11*16%)</f>
        <v>0</v>
      </c>
      <c r="L11" s="18">
        <f t="shared" ref="L11:L24" si="1">+H11*K11</f>
        <v>0</v>
      </c>
      <c r="M11" s="20"/>
      <c r="N11" s="20"/>
    </row>
    <row r="12" spans="1:14" ht="23.45" customHeight="1" x14ac:dyDescent="0.25">
      <c r="A12" s="26">
        <v>3</v>
      </c>
      <c r="B12" s="47" t="s">
        <v>150</v>
      </c>
      <c r="C12" s="47"/>
      <c r="D12" s="47" t="s">
        <v>153</v>
      </c>
      <c r="E12" s="47"/>
      <c r="F12" s="47"/>
      <c r="G12" s="87" t="s">
        <v>7</v>
      </c>
      <c r="H12" s="32">
        <v>200</v>
      </c>
      <c r="I12" s="27"/>
      <c r="J12" s="35">
        <v>0</v>
      </c>
      <c r="K12" s="18">
        <f t="shared" si="0"/>
        <v>0</v>
      </c>
      <c r="L12" s="18">
        <f t="shared" si="1"/>
        <v>0</v>
      </c>
      <c r="M12" s="20"/>
      <c r="N12" s="20"/>
    </row>
    <row r="13" spans="1:14" ht="24.6" customHeight="1" x14ac:dyDescent="0.25">
      <c r="A13" s="26">
        <v>4</v>
      </c>
      <c r="B13" s="47" t="s">
        <v>150</v>
      </c>
      <c r="C13" s="47"/>
      <c r="D13" s="47" t="s">
        <v>154</v>
      </c>
      <c r="E13" s="47"/>
      <c r="F13" s="47"/>
      <c r="G13" s="87" t="s">
        <v>7</v>
      </c>
      <c r="H13" s="32">
        <v>200</v>
      </c>
      <c r="I13" s="27"/>
      <c r="J13" s="35">
        <v>0</v>
      </c>
      <c r="K13" s="18">
        <f t="shared" si="0"/>
        <v>0</v>
      </c>
      <c r="L13" s="18">
        <f t="shared" si="1"/>
        <v>0</v>
      </c>
      <c r="M13" s="20"/>
      <c r="N13" s="20"/>
    </row>
    <row r="14" spans="1:14" x14ac:dyDescent="0.25">
      <c r="A14" s="26">
        <v>5</v>
      </c>
      <c r="B14" s="47" t="s">
        <v>150</v>
      </c>
      <c r="C14" s="47"/>
      <c r="D14" s="47" t="s">
        <v>155</v>
      </c>
      <c r="E14" s="47"/>
      <c r="F14" s="47"/>
      <c r="G14" s="87" t="s">
        <v>7</v>
      </c>
      <c r="H14" s="32">
        <v>200</v>
      </c>
      <c r="I14" s="27"/>
      <c r="J14" s="35">
        <v>0</v>
      </c>
      <c r="K14" s="18">
        <f t="shared" si="0"/>
        <v>0</v>
      </c>
      <c r="L14" s="18">
        <f t="shared" si="1"/>
        <v>0</v>
      </c>
      <c r="M14" s="20"/>
      <c r="N14" s="20"/>
    </row>
    <row r="15" spans="1:14" x14ac:dyDescent="0.25">
      <c r="A15" s="26">
        <v>6</v>
      </c>
      <c r="B15" s="47" t="s">
        <v>150</v>
      </c>
      <c r="C15" s="47"/>
      <c r="D15" s="47" t="s">
        <v>156</v>
      </c>
      <c r="E15" s="47"/>
      <c r="F15" s="47"/>
      <c r="G15" s="87" t="s">
        <v>7</v>
      </c>
      <c r="H15" s="32">
        <v>200</v>
      </c>
      <c r="I15" s="27"/>
      <c r="J15" s="35">
        <v>0</v>
      </c>
      <c r="K15" s="18">
        <f t="shared" si="0"/>
        <v>0</v>
      </c>
      <c r="L15" s="18">
        <f t="shared" si="1"/>
        <v>0</v>
      </c>
      <c r="M15" s="20"/>
      <c r="N15" s="20"/>
    </row>
    <row r="16" spans="1:14" x14ac:dyDescent="0.25">
      <c r="A16" s="26">
        <v>7</v>
      </c>
      <c r="B16" s="47" t="s">
        <v>150</v>
      </c>
      <c r="C16" s="47"/>
      <c r="D16" s="47" t="s">
        <v>157</v>
      </c>
      <c r="E16" s="47"/>
      <c r="F16" s="47"/>
      <c r="G16" s="87" t="s">
        <v>7</v>
      </c>
      <c r="H16" s="32">
        <v>200</v>
      </c>
      <c r="I16" s="27"/>
      <c r="J16" s="35">
        <v>0</v>
      </c>
      <c r="K16" s="18">
        <f t="shared" si="0"/>
        <v>0</v>
      </c>
      <c r="L16" s="18">
        <f t="shared" si="1"/>
        <v>0</v>
      </c>
      <c r="M16" s="20"/>
      <c r="N16" s="20"/>
    </row>
    <row r="17" spans="1:14" x14ac:dyDescent="0.25">
      <c r="A17" s="26">
        <v>8</v>
      </c>
      <c r="B17" s="47" t="s">
        <v>150</v>
      </c>
      <c r="C17" s="47"/>
      <c r="D17" s="47" t="s">
        <v>158</v>
      </c>
      <c r="E17" s="47"/>
      <c r="F17" s="47"/>
      <c r="G17" s="87" t="s">
        <v>7</v>
      </c>
      <c r="H17" s="32">
        <v>200</v>
      </c>
      <c r="I17" s="27"/>
      <c r="J17" s="35">
        <v>0</v>
      </c>
      <c r="K17" s="18">
        <f t="shared" si="0"/>
        <v>0</v>
      </c>
      <c r="L17" s="18">
        <f t="shared" si="1"/>
        <v>0</v>
      </c>
      <c r="M17" s="20"/>
      <c r="N17" s="20"/>
    </row>
    <row r="18" spans="1:14" x14ac:dyDescent="0.25">
      <c r="A18" s="26">
        <v>9</v>
      </c>
      <c r="B18" s="47" t="s">
        <v>150</v>
      </c>
      <c r="C18" s="47"/>
      <c r="D18" s="47" t="s">
        <v>159</v>
      </c>
      <c r="E18" s="47"/>
      <c r="F18" s="47"/>
      <c r="G18" s="87" t="s">
        <v>7</v>
      </c>
      <c r="H18" s="32">
        <v>200</v>
      </c>
      <c r="I18" s="27"/>
      <c r="J18" s="35">
        <v>0</v>
      </c>
      <c r="K18" s="18">
        <f t="shared" si="0"/>
        <v>0</v>
      </c>
      <c r="L18" s="18">
        <f t="shared" si="1"/>
        <v>0</v>
      </c>
      <c r="M18" s="20"/>
      <c r="N18" s="20"/>
    </row>
    <row r="19" spans="1:14" x14ac:dyDescent="0.25">
      <c r="A19" s="26">
        <v>10</v>
      </c>
      <c r="B19" s="47" t="s">
        <v>150</v>
      </c>
      <c r="C19" s="47"/>
      <c r="D19" s="47" t="s">
        <v>160</v>
      </c>
      <c r="E19" s="47"/>
      <c r="F19" s="47"/>
      <c r="G19" s="87" t="s">
        <v>7</v>
      </c>
      <c r="H19" s="32">
        <v>200</v>
      </c>
      <c r="I19" s="27"/>
      <c r="J19" s="35">
        <v>0</v>
      </c>
      <c r="K19" s="18">
        <f t="shared" si="0"/>
        <v>0</v>
      </c>
      <c r="L19" s="18">
        <f t="shared" si="1"/>
        <v>0</v>
      </c>
      <c r="M19" s="20"/>
      <c r="N19" s="20"/>
    </row>
    <row r="20" spans="1:14" x14ac:dyDescent="0.25">
      <c r="A20" s="26">
        <v>11</v>
      </c>
      <c r="B20" s="47" t="s">
        <v>161</v>
      </c>
      <c r="C20" s="47"/>
      <c r="D20" s="47" t="s">
        <v>162</v>
      </c>
      <c r="E20" s="47"/>
      <c r="F20" s="47"/>
      <c r="G20" s="87" t="s">
        <v>7</v>
      </c>
      <c r="H20" s="32">
        <v>200</v>
      </c>
      <c r="I20" s="27"/>
      <c r="J20" s="35">
        <v>0</v>
      </c>
      <c r="K20" s="18">
        <f t="shared" si="0"/>
        <v>0</v>
      </c>
      <c r="L20" s="18">
        <f t="shared" si="1"/>
        <v>0</v>
      </c>
      <c r="M20" s="20"/>
      <c r="N20" s="20"/>
    </row>
    <row r="21" spans="1:14" x14ac:dyDescent="0.25">
      <c r="A21" s="26">
        <v>12</v>
      </c>
      <c r="B21" s="47" t="s">
        <v>161</v>
      </c>
      <c r="C21" s="47"/>
      <c r="D21" s="47" t="s">
        <v>163</v>
      </c>
      <c r="E21" s="47"/>
      <c r="F21" s="47"/>
      <c r="G21" s="87" t="s">
        <v>7</v>
      </c>
      <c r="H21" s="32">
        <v>200</v>
      </c>
      <c r="I21" s="27"/>
      <c r="J21" s="35">
        <v>0</v>
      </c>
      <c r="K21" s="18">
        <f t="shared" si="0"/>
        <v>0</v>
      </c>
      <c r="L21" s="18">
        <f t="shared" si="1"/>
        <v>0</v>
      </c>
      <c r="M21" s="20"/>
      <c r="N21" s="20"/>
    </row>
    <row r="22" spans="1:14" ht="15" customHeight="1" x14ac:dyDescent="0.25">
      <c r="A22" s="26">
        <v>13</v>
      </c>
      <c r="B22" s="47" t="s">
        <v>161</v>
      </c>
      <c r="C22" s="47"/>
      <c r="D22" s="47" t="s">
        <v>164</v>
      </c>
      <c r="E22" s="47"/>
      <c r="F22" s="47"/>
      <c r="G22" s="87" t="s">
        <v>7</v>
      </c>
      <c r="H22" s="32">
        <v>200</v>
      </c>
      <c r="I22" s="27"/>
      <c r="J22" s="35">
        <v>0</v>
      </c>
      <c r="K22" s="18">
        <f t="shared" si="0"/>
        <v>0</v>
      </c>
      <c r="L22" s="18">
        <f t="shared" si="1"/>
        <v>0</v>
      </c>
      <c r="M22" s="20"/>
      <c r="N22" s="20"/>
    </row>
    <row r="23" spans="1:14" ht="15" customHeight="1" x14ac:dyDescent="0.25">
      <c r="A23" s="26">
        <v>14</v>
      </c>
      <c r="B23" s="47" t="s">
        <v>161</v>
      </c>
      <c r="C23" s="47"/>
      <c r="D23" s="47" t="s">
        <v>165</v>
      </c>
      <c r="E23" s="47"/>
      <c r="F23" s="47"/>
      <c r="G23" s="87" t="s">
        <v>7</v>
      </c>
      <c r="H23" s="32">
        <v>200</v>
      </c>
      <c r="I23" s="27"/>
      <c r="J23" s="35">
        <v>0</v>
      </c>
      <c r="K23" s="18">
        <f t="shared" si="0"/>
        <v>0</v>
      </c>
      <c r="L23" s="18">
        <f t="shared" si="1"/>
        <v>0</v>
      </c>
      <c r="M23" s="20"/>
      <c r="N23" s="20"/>
    </row>
    <row r="24" spans="1:14" ht="45" customHeight="1" x14ac:dyDescent="0.25">
      <c r="A24" s="26">
        <v>15</v>
      </c>
      <c r="B24" s="47" t="s">
        <v>161</v>
      </c>
      <c r="C24" s="47"/>
      <c r="D24" s="47" t="s">
        <v>166</v>
      </c>
      <c r="E24" s="47"/>
      <c r="F24" s="47"/>
      <c r="G24" s="87" t="s">
        <v>7</v>
      </c>
      <c r="H24" s="32">
        <v>200</v>
      </c>
      <c r="I24" s="27"/>
      <c r="J24" s="35">
        <v>0</v>
      </c>
      <c r="K24" s="18">
        <f t="shared" si="0"/>
        <v>0</v>
      </c>
      <c r="L24" s="18">
        <f t="shared" si="1"/>
        <v>0</v>
      </c>
      <c r="M24" s="20"/>
      <c r="N24" s="20"/>
    </row>
    <row r="25" spans="1:14" ht="15" customHeight="1" x14ac:dyDescent="0.25">
      <c r="A25" s="26">
        <v>16</v>
      </c>
      <c r="B25" s="47" t="s">
        <v>161</v>
      </c>
      <c r="C25" s="47"/>
      <c r="D25" s="47" t="s">
        <v>167</v>
      </c>
      <c r="E25" s="47"/>
      <c r="F25" s="47"/>
      <c r="G25" s="87" t="s">
        <v>7</v>
      </c>
      <c r="H25" s="32">
        <v>200</v>
      </c>
      <c r="I25" s="27"/>
      <c r="J25" s="35">
        <v>0</v>
      </c>
      <c r="K25" s="18">
        <f>+I25+(I25*16%)</f>
        <v>0</v>
      </c>
      <c r="L25" s="18">
        <f>+H25*K25</f>
        <v>0</v>
      </c>
      <c r="M25" s="19"/>
      <c r="N25" s="19"/>
    </row>
    <row r="26" spans="1:14" x14ac:dyDescent="0.25">
      <c r="A26" s="26">
        <v>17</v>
      </c>
      <c r="B26" s="47" t="s">
        <v>161</v>
      </c>
      <c r="C26" s="47"/>
      <c r="D26" s="47" t="s">
        <v>168</v>
      </c>
      <c r="E26" s="47"/>
      <c r="F26" s="47"/>
      <c r="G26" s="87" t="s">
        <v>7</v>
      </c>
      <c r="H26" s="32">
        <v>200</v>
      </c>
      <c r="I26" s="27"/>
      <c r="J26" s="35">
        <v>0</v>
      </c>
      <c r="K26" s="18">
        <f t="shared" ref="K26:K39" si="2">+I26+(I26*16%)</f>
        <v>0</v>
      </c>
      <c r="L26" s="18">
        <f t="shared" ref="L26:L39" si="3">+H26*K26</f>
        <v>0</v>
      </c>
      <c r="M26" s="20"/>
      <c r="N26" s="20"/>
    </row>
    <row r="27" spans="1:14" x14ac:dyDescent="0.25">
      <c r="A27" s="26">
        <v>18</v>
      </c>
      <c r="B27" s="47" t="s">
        <v>169</v>
      </c>
      <c r="C27" s="47"/>
      <c r="D27" s="47" t="s">
        <v>170</v>
      </c>
      <c r="E27" s="47"/>
      <c r="F27" s="47"/>
      <c r="G27" s="87" t="s">
        <v>7</v>
      </c>
      <c r="H27" s="32">
        <v>200</v>
      </c>
      <c r="I27" s="27"/>
      <c r="J27" s="35">
        <v>0.19</v>
      </c>
      <c r="K27" s="18">
        <f t="shared" si="2"/>
        <v>0</v>
      </c>
      <c r="L27" s="18">
        <f t="shared" si="3"/>
        <v>0</v>
      </c>
      <c r="M27" s="20"/>
      <c r="N27" s="20"/>
    </row>
    <row r="28" spans="1:14" ht="15" customHeight="1" x14ac:dyDescent="0.25">
      <c r="A28" s="26">
        <v>19</v>
      </c>
      <c r="B28" s="47" t="s">
        <v>169</v>
      </c>
      <c r="C28" s="47"/>
      <c r="D28" s="47" t="s">
        <v>171</v>
      </c>
      <c r="E28" s="47"/>
      <c r="F28" s="47"/>
      <c r="G28" s="87" t="s">
        <v>7</v>
      </c>
      <c r="H28" s="32">
        <v>200</v>
      </c>
      <c r="I28" s="27"/>
      <c r="J28" s="35">
        <v>0.19</v>
      </c>
      <c r="K28" s="18">
        <f t="shared" si="2"/>
        <v>0</v>
      </c>
      <c r="L28" s="18">
        <f t="shared" si="3"/>
        <v>0</v>
      </c>
      <c r="M28" s="20"/>
      <c r="N28" s="20"/>
    </row>
    <row r="29" spans="1:14" ht="15" customHeight="1" x14ac:dyDescent="0.25">
      <c r="A29" s="26">
        <v>20</v>
      </c>
      <c r="B29" s="47" t="s">
        <v>169</v>
      </c>
      <c r="C29" s="47"/>
      <c r="D29" s="47" t="s">
        <v>172</v>
      </c>
      <c r="E29" s="47"/>
      <c r="F29" s="47"/>
      <c r="G29" s="87" t="s">
        <v>7</v>
      </c>
      <c r="H29" s="32">
        <v>200</v>
      </c>
      <c r="I29" s="27"/>
      <c r="J29" s="35">
        <v>0.19</v>
      </c>
      <c r="K29" s="18">
        <f t="shared" si="2"/>
        <v>0</v>
      </c>
      <c r="L29" s="18">
        <f t="shared" si="3"/>
        <v>0</v>
      </c>
      <c r="M29" s="20"/>
      <c r="N29" s="20"/>
    </row>
    <row r="30" spans="1:14" ht="15" customHeight="1" x14ac:dyDescent="0.25">
      <c r="A30" s="26">
        <v>21</v>
      </c>
      <c r="B30" s="47" t="s">
        <v>169</v>
      </c>
      <c r="C30" s="47"/>
      <c r="D30" s="47" t="s">
        <v>173</v>
      </c>
      <c r="E30" s="47"/>
      <c r="F30" s="47"/>
      <c r="G30" s="87" t="s">
        <v>7</v>
      </c>
      <c r="H30" s="32">
        <v>200</v>
      </c>
      <c r="I30" s="27"/>
      <c r="J30" s="35">
        <v>0.19</v>
      </c>
      <c r="K30" s="18">
        <f t="shared" si="2"/>
        <v>0</v>
      </c>
      <c r="L30" s="18">
        <f t="shared" si="3"/>
        <v>0</v>
      </c>
      <c r="M30" s="20"/>
      <c r="N30" s="20"/>
    </row>
    <row r="31" spans="1:14" x14ac:dyDescent="0.25">
      <c r="A31" s="26">
        <v>22</v>
      </c>
      <c r="B31" s="47" t="s">
        <v>174</v>
      </c>
      <c r="C31" s="47"/>
      <c r="D31" s="47" t="s">
        <v>175</v>
      </c>
      <c r="E31" s="47"/>
      <c r="F31" s="47"/>
      <c r="G31" s="87" t="s">
        <v>7</v>
      </c>
      <c r="H31" s="32">
        <v>200</v>
      </c>
      <c r="I31" s="27"/>
      <c r="J31" s="35">
        <v>0.19</v>
      </c>
      <c r="K31" s="18">
        <f t="shared" si="2"/>
        <v>0</v>
      </c>
      <c r="L31" s="18">
        <f t="shared" si="3"/>
        <v>0</v>
      </c>
      <c r="M31" s="20"/>
      <c r="N31" s="20"/>
    </row>
    <row r="32" spans="1:14" ht="15" customHeight="1" x14ac:dyDescent="0.25">
      <c r="A32" s="26">
        <v>23</v>
      </c>
      <c r="B32" s="47" t="s">
        <v>174</v>
      </c>
      <c r="C32" s="47"/>
      <c r="D32" s="47" t="s">
        <v>176</v>
      </c>
      <c r="E32" s="47"/>
      <c r="F32" s="47"/>
      <c r="G32" s="88" t="s">
        <v>177</v>
      </c>
      <c r="H32" s="32">
        <v>200</v>
      </c>
      <c r="I32" s="27"/>
      <c r="J32" s="35">
        <v>0.19</v>
      </c>
      <c r="K32" s="18">
        <f t="shared" si="2"/>
        <v>0</v>
      </c>
      <c r="L32" s="18">
        <f t="shared" si="3"/>
        <v>0</v>
      </c>
      <c r="M32" s="20"/>
      <c r="N32" s="20"/>
    </row>
    <row r="33" spans="1:14" ht="15" customHeight="1" x14ac:dyDescent="0.25">
      <c r="A33" s="26">
        <v>24</v>
      </c>
      <c r="B33" s="47" t="s">
        <v>174</v>
      </c>
      <c r="C33" s="47"/>
      <c r="D33" s="47" t="s">
        <v>178</v>
      </c>
      <c r="E33" s="47"/>
      <c r="F33" s="47"/>
      <c r="G33" s="87" t="s">
        <v>7</v>
      </c>
      <c r="H33" s="32">
        <v>200</v>
      </c>
      <c r="I33" s="27"/>
      <c r="J33" s="35">
        <v>0.19</v>
      </c>
      <c r="K33" s="18">
        <f t="shared" si="2"/>
        <v>0</v>
      </c>
      <c r="L33" s="18">
        <f t="shared" si="3"/>
        <v>0</v>
      </c>
      <c r="M33" s="20"/>
      <c r="N33" s="20"/>
    </row>
    <row r="34" spans="1:14" ht="15" customHeight="1" x14ac:dyDescent="0.25">
      <c r="A34" s="26">
        <v>25</v>
      </c>
      <c r="B34" s="47" t="s">
        <v>174</v>
      </c>
      <c r="C34" s="47"/>
      <c r="D34" s="47" t="s">
        <v>179</v>
      </c>
      <c r="E34" s="47"/>
      <c r="F34" s="47"/>
      <c r="G34" s="87" t="s">
        <v>7</v>
      </c>
      <c r="H34" s="32">
        <v>200</v>
      </c>
      <c r="I34" s="27"/>
      <c r="J34" s="35">
        <v>0.19</v>
      </c>
      <c r="K34" s="18">
        <f t="shared" si="2"/>
        <v>0</v>
      </c>
      <c r="L34" s="18">
        <f t="shared" si="3"/>
        <v>0</v>
      </c>
      <c r="M34" s="20"/>
      <c r="N34" s="20"/>
    </row>
    <row r="35" spans="1:14" x14ac:dyDescent="0.25">
      <c r="A35" s="26">
        <v>26</v>
      </c>
      <c r="B35" s="47" t="s">
        <v>174</v>
      </c>
      <c r="C35" s="47"/>
      <c r="D35" s="47" t="s">
        <v>180</v>
      </c>
      <c r="E35" s="47"/>
      <c r="F35" s="47"/>
      <c r="G35" s="87" t="s">
        <v>7</v>
      </c>
      <c r="H35" s="32">
        <v>200</v>
      </c>
      <c r="I35" s="27"/>
      <c r="J35" s="35">
        <v>0.19</v>
      </c>
      <c r="K35" s="18">
        <f t="shared" si="2"/>
        <v>0</v>
      </c>
      <c r="L35" s="18">
        <f t="shared" si="3"/>
        <v>0</v>
      </c>
      <c r="M35" s="20"/>
      <c r="N35" s="20"/>
    </row>
    <row r="36" spans="1:14" ht="23.45" customHeight="1" x14ac:dyDescent="0.25">
      <c r="A36" s="26">
        <v>27</v>
      </c>
      <c r="B36" s="47" t="s">
        <v>181</v>
      </c>
      <c r="C36" s="47"/>
      <c r="D36" s="47" t="s">
        <v>182</v>
      </c>
      <c r="E36" s="47"/>
      <c r="F36" s="47"/>
      <c r="G36" s="87" t="s">
        <v>7</v>
      </c>
      <c r="H36" s="32">
        <v>400</v>
      </c>
      <c r="I36" s="27"/>
      <c r="J36" s="35">
        <v>0.19</v>
      </c>
      <c r="K36" s="18">
        <f t="shared" si="2"/>
        <v>0</v>
      </c>
      <c r="L36" s="18">
        <f t="shared" si="3"/>
        <v>0</v>
      </c>
      <c r="M36" s="20"/>
      <c r="N36" s="20"/>
    </row>
    <row r="37" spans="1:14" ht="24.6" customHeight="1" x14ac:dyDescent="0.25">
      <c r="A37" s="26">
        <v>28</v>
      </c>
      <c r="B37" s="47" t="s">
        <v>183</v>
      </c>
      <c r="C37" s="47"/>
      <c r="D37" s="47" t="s">
        <v>184</v>
      </c>
      <c r="E37" s="47"/>
      <c r="F37" s="47"/>
      <c r="G37" s="87" t="s">
        <v>7</v>
      </c>
      <c r="H37" s="32">
        <v>200</v>
      </c>
      <c r="I37" s="27"/>
      <c r="J37" s="35">
        <v>0.19</v>
      </c>
      <c r="K37" s="18">
        <f t="shared" si="2"/>
        <v>0</v>
      </c>
      <c r="L37" s="18">
        <f t="shared" si="3"/>
        <v>0</v>
      </c>
      <c r="M37" s="20"/>
      <c r="N37" s="20"/>
    </row>
    <row r="38" spans="1:14" x14ac:dyDescent="0.25">
      <c r="A38" s="26">
        <v>29</v>
      </c>
      <c r="B38" s="47" t="s">
        <v>185</v>
      </c>
      <c r="C38" s="47"/>
      <c r="D38" s="47" t="s">
        <v>186</v>
      </c>
      <c r="E38" s="47"/>
      <c r="F38" s="47"/>
      <c r="G38" s="87" t="s">
        <v>7</v>
      </c>
      <c r="H38" s="32">
        <v>200</v>
      </c>
      <c r="I38" s="27"/>
      <c r="J38" s="35">
        <v>0.19</v>
      </c>
      <c r="K38" s="18">
        <f t="shared" si="2"/>
        <v>0</v>
      </c>
      <c r="L38" s="18">
        <f t="shared" si="3"/>
        <v>0</v>
      </c>
      <c r="M38" s="20"/>
      <c r="N38" s="20"/>
    </row>
    <row r="39" spans="1:14" x14ac:dyDescent="0.25">
      <c r="A39" s="26">
        <v>30</v>
      </c>
      <c r="B39" s="47" t="s">
        <v>187</v>
      </c>
      <c r="C39" s="47"/>
      <c r="D39" s="47" t="s">
        <v>188</v>
      </c>
      <c r="E39" s="47"/>
      <c r="F39" s="47"/>
      <c r="G39" s="87" t="s">
        <v>7</v>
      </c>
      <c r="H39" s="32">
        <v>200</v>
      </c>
      <c r="I39" s="27"/>
      <c r="J39" s="35">
        <v>0.19</v>
      </c>
      <c r="K39" s="18">
        <f t="shared" si="2"/>
        <v>0</v>
      </c>
      <c r="L39" s="18">
        <f t="shared" si="3"/>
        <v>0</v>
      </c>
      <c r="M39" s="20"/>
      <c r="N39" s="20"/>
    </row>
    <row r="40" spans="1:14" x14ac:dyDescent="0.25">
      <c r="A40" s="26">
        <v>31</v>
      </c>
      <c r="B40" s="47" t="s">
        <v>129</v>
      </c>
      <c r="C40" s="47"/>
      <c r="D40" s="47" t="s">
        <v>189</v>
      </c>
      <c r="E40" s="47"/>
      <c r="F40" s="47"/>
      <c r="G40" s="88" t="s">
        <v>190</v>
      </c>
      <c r="H40" s="32">
        <v>2000</v>
      </c>
      <c r="I40" s="27"/>
      <c r="J40" s="35">
        <v>0.19</v>
      </c>
      <c r="K40" s="18">
        <f>+I40+(I40*16%)</f>
        <v>0</v>
      </c>
      <c r="L40" s="18">
        <f>+H40*K40</f>
        <v>0</v>
      </c>
      <c r="M40" s="19"/>
      <c r="N40" s="19"/>
    </row>
    <row r="41" spans="1:14" ht="32.450000000000003" customHeight="1" x14ac:dyDescent="0.25">
      <c r="A41" s="26">
        <v>32</v>
      </c>
      <c r="B41" s="47" t="s">
        <v>191</v>
      </c>
      <c r="C41" s="47"/>
      <c r="D41" s="47" t="s">
        <v>192</v>
      </c>
      <c r="E41" s="47"/>
      <c r="F41" s="47"/>
      <c r="G41" s="88" t="s">
        <v>7</v>
      </c>
      <c r="H41" s="32">
        <v>6000</v>
      </c>
      <c r="I41" s="27"/>
      <c r="J41" s="35">
        <v>0.19</v>
      </c>
      <c r="K41" s="18">
        <f t="shared" ref="K41:K78" si="4">+I41+(I41*16%)</f>
        <v>0</v>
      </c>
      <c r="L41" s="18">
        <f t="shared" ref="L41:L78" si="5">+H41*K41</f>
        <v>0</v>
      </c>
      <c r="M41" s="20"/>
      <c r="N41" s="20"/>
    </row>
    <row r="42" spans="1:14" ht="32.450000000000003" customHeight="1" x14ac:dyDescent="0.25">
      <c r="A42" s="26">
        <v>33</v>
      </c>
      <c r="B42" s="47" t="s">
        <v>193</v>
      </c>
      <c r="C42" s="47"/>
      <c r="D42" s="47" t="s">
        <v>194</v>
      </c>
      <c r="E42" s="47"/>
      <c r="F42" s="47"/>
      <c r="G42" s="88" t="s">
        <v>7</v>
      </c>
      <c r="H42" s="32">
        <v>600</v>
      </c>
      <c r="I42" s="27"/>
      <c r="J42" s="35">
        <v>0.19</v>
      </c>
      <c r="K42" s="18">
        <f t="shared" si="4"/>
        <v>0</v>
      </c>
      <c r="L42" s="18">
        <f t="shared" si="5"/>
        <v>0</v>
      </c>
      <c r="M42" s="20"/>
      <c r="N42" s="20"/>
    </row>
    <row r="43" spans="1:14" ht="32.450000000000003" customHeight="1" x14ac:dyDescent="0.25">
      <c r="A43" s="26">
        <v>34</v>
      </c>
      <c r="B43" s="47" t="s">
        <v>195</v>
      </c>
      <c r="C43" s="47"/>
      <c r="D43" s="47" t="s">
        <v>196</v>
      </c>
      <c r="E43" s="47"/>
      <c r="F43" s="47"/>
      <c r="G43" s="88" t="s">
        <v>7</v>
      </c>
      <c r="H43" s="32">
        <v>1000</v>
      </c>
      <c r="I43" s="27"/>
      <c r="J43" s="35">
        <v>0.19</v>
      </c>
      <c r="K43" s="18">
        <f t="shared" si="4"/>
        <v>0</v>
      </c>
      <c r="L43" s="18">
        <f t="shared" si="5"/>
        <v>0</v>
      </c>
      <c r="M43" s="20"/>
      <c r="N43" s="20"/>
    </row>
    <row r="44" spans="1:14" ht="32.450000000000003" customHeight="1" x14ac:dyDescent="0.25">
      <c r="A44" s="26">
        <v>35</v>
      </c>
      <c r="B44" s="47" t="s">
        <v>197</v>
      </c>
      <c r="C44" s="47"/>
      <c r="D44" s="47" t="s">
        <v>198</v>
      </c>
      <c r="E44" s="47"/>
      <c r="F44" s="47"/>
      <c r="G44" s="88" t="s">
        <v>190</v>
      </c>
      <c r="H44" s="32">
        <v>600</v>
      </c>
      <c r="I44" s="27"/>
      <c r="J44" s="35">
        <v>0.19</v>
      </c>
      <c r="K44" s="18">
        <f t="shared" si="4"/>
        <v>0</v>
      </c>
      <c r="L44" s="18">
        <f t="shared" si="5"/>
        <v>0</v>
      </c>
      <c r="M44" s="20"/>
      <c r="N44" s="20"/>
    </row>
    <row r="45" spans="1:14" ht="32.450000000000003" customHeight="1" x14ac:dyDescent="0.25">
      <c r="A45" s="26">
        <v>36</v>
      </c>
      <c r="B45" s="47" t="s">
        <v>199</v>
      </c>
      <c r="C45" s="47"/>
      <c r="D45" s="47" t="s">
        <v>200</v>
      </c>
      <c r="E45" s="47"/>
      <c r="F45" s="47"/>
      <c r="G45" s="88" t="s">
        <v>190</v>
      </c>
      <c r="H45" s="32">
        <v>2000</v>
      </c>
      <c r="I45" s="27"/>
      <c r="J45" s="35">
        <v>0.19</v>
      </c>
      <c r="K45" s="18">
        <f t="shared" si="4"/>
        <v>0</v>
      </c>
      <c r="L45" s="18">
        <f t="shared" si="5"/>
        <v>0</v>
      </c>
      <c r="M45" s="20"/>
      <c r="N45" s="20"/>
    </row>
    <row r="46" spans="1:14" ht="32.450000000000003" customHeight="1" x14ac:dyDescent="0.25">
      <c r="A46" s="26">
        <v>37</v>
      </c>
      <c r="B46" s="47" t="s">
        <v>201</v>
      </c>
      <c r="C46" s="47"/>
      <c r="D46" s="47" t="s">
        <v>202</v>
      </c>
      <c r="E46" s="47"/>
      <c r="F46" s="47"/>
      <c r="G46" s="88" t="s">
        <v>7</v>
      </c>
      <c r="H46" s="32">
        <v>600</v>
      </c>
      <c r="I46" s="27"/>
      <c r="J46" s="35">
        <v>0.19</v>
      </c>
      <c r="K46" s="18">
        <f t="shared" si="4"/>
        <v>0</v>
      </c>
      <c r="L46" s="18">
        <f t="shared" si="5"/>
        <v>0</v>
      </c>
      <c r="M46" s="20"/>
      <c r="N46" s="20"/>
    </row>
    <row r="47" spans="1:14" ht="32.450000000000003" customHeight="1" x14ac:dyDescent="0.25">
      <c r="A47" s="26">
        <v>38</v>
      </c>
      <c r="B47" s="47" t="s">
        <v>203</v>
      </c>
      <c r="C47" s="47"/>
      <c r="D47" s="47" t="s">
        <v>204</v>
      </c>
      <c r="E47" s="47"/>
      <c r="F47" s="47"/>
      <c r="G47" s="88" t="s">
        <v>7</v>
      </c>
      <c r="H47" s="32">
        <v>1000</v>
      </c>
      <c r="I47" s="27"/>
      <c r="J47" s="35">
        <v>0.19</v>
      </c>
      <c r="K47" s="18">
        <f t="shared" si="4"/>
        <v>0</v>
      </c>
      <c r="L47" s="18">
        <f t="shared" si="5"/>
        <v>0</v>
      </c>
      <c r="M47" s="20"/>
      <c r="N47" s="20"/>
    </row>
    <row r="48" spans="1:14" ht="32.450000000000003" customHeight="1" x14ac:dyDescent="0.25">
      <c r="A48" s="26">
        <v>39</v>
      </c>
      <c r="B48" s="47" t="s">
        <v>205</v>
      </c>
      <c r="C48" s="47"/>
      <c r="D48" s="47" t="s">
        <v>206</v>
      </c>
      <c r="E48" s="47"/>
      <c r="F48" s="47"/>
      <c r="G48" s="88" t="s">
        <v>7</v>
      </c>
      <c r="H48" s="32">
        <v>2000</v>
      </c>
      <c r="I48" s="27"/>
      <c r="J48" s="35">
        <v>0.19</v>
      </c>
      <c r="K48" s="18">
        <f t="shared" si="4"/>
        <v>0</v>
      </c>
      <c r="L48" s="18">
        <f t="shared" si="5"/>
        <v>0</v>
      </c>
      <c r="M48" s="20"/>
      <c r="N48" s="20"/>
    </row>
    <row r="49" spans="1:14" ht="32.450000000000003" customHeight="1" x14ac:dyDescent="0.25">
      <c r="A49" s="26">
        <v>40</v>
      </c>
      <c r="B49" s="47" t="s">
        <v>207</v>
      </c>
      <c r="C49" s="47"/>
      <c r="D49" s="47" t="s">
        <v>208</v>
      </c>
      <c r="E49" s="47"/>
      <c r="F49" s="47"/>
      <c r="G49" s="88" t="s">
        <v>7</v>
      </c>
      <c r="H49" s="32">
        <v>6000</v>
      </c>
      <c r="I49" s="27"/>
      <c r="J49" s="35">
        <v>0.19</v>
      </c>
      <c r="K49" s="18">
        <f t="shared" si="4"/>
        <v>0</v>
      </c>
      <c r="L49" s="18">
        <f t="shared" si="5"/>
        <v>0</v>
      </c>
      <c r="M49" s="20"/>
      <c r="N49" s="20"/>
    </row>
    <row r="50" spans="1:14" ht="32.450000000000003" customHeight="1" x14ac:dyDescent="0.25">
      <c r="A50" s="26">
        <v>41</v>
      </c>
      <c r="B50" s="47" t="s">
        <v>41</v>
      </c>
      <c r="C50" s="47"/>
      <c r="D50" s="47" t="s">
        <v>209</v>
      </c>
      <c r="E50" s="47"/>
      <c r="F50" s="47"/>
      <c r="G50" s="88" t="s">
        <v>190</v>
      </c>
      <c r="H50" s="32">
        <v>2000</v>
      </c>
      <c r="I50" s="27"/>
      <c r="J50" s="35">
        <v>0</v>
      </c>
      <c r="K50" s="18">
        <f t="shared" si="4"/>
        <v>0</v>
      </c>
      <c r="L50" s="18">
        <f t="shared" si="5"/>
        <v>0</v>
      </c>
      <c r="M50" s="20"/>
      <c r="N50" s="20"/>
    </row>
    <row r="51" spans="1:14" ht="32.450000000000003" customHeight="1" x14ac:dyDescent="0.25">
      <c r="A51" s="26">
        <v>42</v>
      </c>
      <c r="B51" s="47" t="s">
        <v>210</v>
      </c>
      <c r="C51" s="47"/>
      <c r="D51" s="47" t="s">
        <v>211</v>
      </c>
      <c r="E51" s="47"/>
      <c r="F51" s="47"/>
      <c r="G51" s="88" t="s">
        <v>7</v>
      </c>
      <c r="H51" s="32">
        <v>1000</v>
      </c>
      <c r="I51" s="27"/>
      <c r="J51" s="35">
        <v>0.19</v>
      </c>
      <c r="K51" s="18">
        <f t="shared" si="4"/>
        <v>0</v>
      </c>
      <c r="L51" s="18">
        <f t="shared" si="5"/>
        <v>0</v>
      </c>
      <c r="M51" s="20"/>
      <c r="N51" s="20"/>
    </row>
    <row r="52" spans="1:14" ht="32.450000000000003" customHeight="1" x14ac:dyDescent="0.25">
      <c r="A52" s="26">
        <v>43</v>
      </c>
      <c r="B52" s="47" t="s">
        <v>212</v>
      </c>
      <c r="C52" s="47"/>
      <c r="D52" s="47" t="s">
        <v>213</v>
      </c>
      <c r="E52" s="47"/>
      <c r="F52" s="47"/>
      <c r="G52" s="88" t="s">
        <v>7</v>
      </c>
      <c r="H52" s="32">
        <v>600</v>
      </c>
      <c r="I52" s="27"/>
      <c r="J52" s="35">
        <v>0.19</v>
      </c>
      <c r="K52" s="18">
        <f t="shared" si="4"/>
        <v>0</v>
      </c>
      <c r="L52" s="18">
        <f t="shared" si="5"/>
        <v>0</v>
      </c>
      <c r="M52" s="20"/>
      <c r="N52" s="20"/>
    </row>
    <row r="53" spans="1:14" ht="32.450000000000003" customHeight="1" x14ac:dyDescent="0.25">
      <c r="A53" s="26">
        <v>44</v>
      </c>
      <c r="B53" s="47" t="s">
        <v>212</v>
      </c>
      <c r="C53" s="47"/>
      <c r="D53" s="47" t="s">
        <v>214</v>
      </c>
      <c r="E53" s="47"/>
      <c r="F53" s="47"/>
      <c r="G53" s="88" t="s">
        <v>7</v>
      </c>
      <c r="H53" s="32">
        <v>600</v>
      </c>
      <c r="I53" s="27"/>
      <c r="J53" s="35">
        <v>0.19</v>
      </c>
      <c r="K53" s="18">
        <f t="shared" si="4"/>
        <v>0</v>
      </c>
      <c r="L53" s="18">
        <f t="shared" si="5"/>
        <v>0</v>
      </c>
      <c r="M53" s="20"/>
      <c r="N53" s="20"/>
    </row>
    <row r="54" spans="1:14" ht="32.450000000000003" customHeight="1" x14ac:dyDescent="0.25">
      <c r="A54" s="26">
        <v>45</v>
      </c>
      <c r="B54" s="47" t="s">
        <v>212</v>
      </c>
      <c r="C54" s="47"/>
      <c r="D54" s="47" t="s">
        <v>215</v>
      </c>
      <c r="E54" s="47"/>
      <c r="F54" s="47"/>
      <c r="G54" s="88" t="s">
        <v>7</v>
      </c>
      <c r="H54" s="32">
        <v>600</v>
      </c>
      <c r="I54" s="27"/>
      <c r="J54" s="35">
        <v>0.19</v>
      </c>
      <c r="K54" s="18">
        <f t="shared" si="4"/>
        <v>0</v>
      </c>
      <c r="L54" s="18">
        <f t="shared" si="5"/>
        <v>0</v>
      </c>
      <c r="M54" s="20"/>
      <c r="N54" s="20"/>
    </row>
    <row r="55" spans="1:14" ht="32.450000000000003" customHeight="1" x14ac:dyDescent="0.25">
      <c r="A55" s="26">
        <v>46</v>
      </c>
      <c r="B55" s="47" t="s">
        <v>212</v>
      </c>
      <c r="C55" s="47"/>
      <c r="D55" s="47" t="s">
        <v>216</v>
      </c>
      <c r="E55" s="47"/>
      <c r="F55" s="47"/>
      <c r="G55" s="88" t="s">
        <v>7</v>
      </c>
      <c r="H55" s="32">
        <v>600</v>
      </c>
      <c r="I55" s="27"/>
      <c r="J55" s="35">
        <v>0.19</v>
      </c>
      <c r="K55" s="18">
        <f t="shared" si="4"/>
        <v>0</v>
      </c>
      <c r="L55" s="18">
        <f t="shared" si="5"/>
        <v>0</v>
      </c>
      <c r="M55" s="20"/>
      <c r="N55" s="20"/>
    </row>
    <row r="56" spans="1:14" ht="32.450000000000003" customHeight="1" x14ac:dyDescent="0.25">
      <c r="A56" s="26">
        <v>47</v>
      </c>
      <c r="B56" s="47" t="s">
        <v>212</v>
      </c>
      <c r="C56" s="47"/>
      <c r="D56" s="47" t="s">
        <v>217</v>
      </c>
      <c r="E56" s="47"/>
      <c r="F56" s="47"/>
      <c r="G56" s="88" t="s">
        <v>7</v>
      </c>
      <c r="H56" s="32">
        <v>600</v>
      </c>
      <c r="I56" s="27"/>
      <c r="J56" s="35">
        <v>0.19</v>
      </c>
      <c r="K56" s="18">
        <f t="shared" si="4"/>
        <v>0</v>
      </c>
      <c r="L56" s="18">
        <f t="shared" si="5"/>
        <v>0</v>
      </c>
      <c r="M56" s="20"/>
      <c r="N56" s="20"/>
    </row>
    <row r="57" spans="1:14" ht="32.450000000000003" customHeight="1" x14ac:dyDescent="0.25">
      <c r="A57" s="26">
        <v>48</v>
      </c>
      <c r="B57" s="47" t="s">
        <v>218</v>
      </c>
      <c r="C57" s="47"/>
      <c r="D57" s="47" t="s">
        <v>219</v>
      </c>
      <c r="E57" s="47"/>
      <c r="F57" s="47"/>
      <c r="G57" s="89" t="s">
        <v>7</v>
      </c>
      <c r="H57" s="32">
        <v>200</v>
      </c>
      <c r="I57" s="27"/>
      <c r="J57" s="35">
        <v>0.19</v>
      </c>
      <c r="K57" s="18">
        <f t="shared" si="4"/>
        <v>0</v>
      </c>
      <c r="L57" s="18">
        <f t="shared" si="5"/>
        <v>0</v>
      </c>
      <c r="M57" s="20"/>
      <c r="N57" s="20"/>
    </row>
    <row r="58" spans="1:14" ht="32.450000000000003" customHeight="1" x14ac:dyDescent="0.25">
      <c r="A58" s="26">
        <v>49</v>
      </c>
      <c r="B58" s="47" t="s">
        <v>220</v>
      </c>
      <c r="C58" s="47"/>
      <c r="D58" s="47" t="s">
        <v>221</v>
      </c>
      <c r="E58" s="47"/>
      <c r="F58" s="47"/>
      <c r="G58" s="90" t="s">
        <v>7</v>
      </c>
      <c r="H58" s="32">
        <v>200</v>
      </c>
      <c r="I58" s="27"/>
      <c r="J58" s="35">
        <v>0.19</v>
      </c>
      <c r="K58" s="18">
        <f t="shared" si="4"/>
        <v>0</v>
      </c>
      <c r="L58" s="18">
        <f t="shared" si="5"/>
        <v>0</v>
      </c>
      <c r="M58" s="20"/>
      <c r="N58" s="20"/>
    </row>
    <row r="59" spans="1:14" ht="32.450000000000003" customHeight="1" x14ac:dyDescent="0.25">
      <c r="A59" s="26">
        <v>50</v>
      </c>
      <c r="B59" s="47" t="s">
        <v>222</v>
      </c>
      <c r="C59" s="47"/>
      <c r="D59" s="47" t="s">
        <v>223</v>
      </c>
      <c r="E59" s="47"/>
      <c r="F59" s="47"/>
      <c r="G59" s="90" t="s">
        <v>7</v>
      </c>
      <c r="H59" s="32">
        <v>400</v>
      </c>
      <c r="I59" s="27"/>
      <c r="J59" s="35">
        <v>0.19</v>
      </c>
      <c r="K59" s="18">
        <f t="shared" si="4"/>
        <v>0</v>
      </c>
      <c r="L59" s="18">
        <f t="shared" si="5"/>
        <v>0</v>
      </c>
      <c r="M59" s="20"/>
      <c r="N59" s="20"/>
    </row>
    <row r="60" spans="1:14" ht="32.450000000000003" customHeight="1" x14ac:dyDescent="0.25">
      <c r="A60" s="26">
        <v>51</v>
      </c>
      <c r="B60" s="47" t="s">
        <v>222</v>
      </c>
      <c r="C60" s="47"/>
      <c r="D60" s="47" t="s">
        <v>224</v>
      </c>
      <c r="E60" s="47"/>
      <c r="F60" s="47"/>
      <c r="G60" s="90" t="s">
        <v>7</v>
      </c>
      <c r="H60" s="32">
        <v>400</v>
      </c>
      <c r="I60" s="27"/>
      <c r="J60" s="35">
        <v>0.19</v>
      </c>
      <c r="K60" s="18">
        <f t="shared" si="4"/>
        <v>0</v>
      </c>
      <c r="L60" s="18">
        <f t="shared" si="5"/>
        <v>0</v>
      </c>
      <c r="M60" s="20"/>
      <c r="N60" s="20"/>
    </row>
    <row r="61" spans="1:14" ht="32.450000000000003" customHeight="1" x14ac:dyDescent="0.25">
      <c r="A61" s="26">
        <v>52</v>
      </c>
      <c r="B61" s="47" t="s">
        <v>225</v>
      </c>
      <c r="C61" s="47"/>
      <c r="D61" s="47" t="s">
        <v>226</v>
      </c>
      <c r="E61" s="47"/>
      <c r="F61" s="47"/>
      <c r="G61" s="88" t="s">
        <v>7</v>
      </c>
      <c r="H61" s="32">
        <v>400</v>
      </c>
      <c r="I61" s="27"/>
      <c r="J61" s="35">
        <v>0.19</v>
      </c>
      <c r="K61" s="18">
        <f t="shared" si="4"/>
        <v>0</v>
      </c>
      <c r="L61" s="18">
        <f t="shared" si="5"/>
        <v>0</v>
      </c>
      <c r="M61" s="20"/>
      <c r="N61" s="20"/>
    </row>
    <row r="62" spans="1:14" ht="32.450000000000003" customHeight="1" x14ac:dyDescent="0.25">
      <c r="A62" s="26">
        <v>53</v>
      </c>
      <c r="B62" s="47" t="s">
        <v>227</v>
      </c>
      <c r="C62" s="47"/>
      <c r="D62" s="47" t="s">
        <v>228</v>
      </c>
      <c r="E62" s="47"/>
      <c r="F62" s="47"/>
      <c r="G62" s="88" t="s">
        <v>7</v>
      </c>
      <c r="H62" s="32">
        <v>400</v>
      </c>
      <c r="I62" s="27"/>
      <c r="J62" s="35">
        <v>0.19</v>
      </c>
      <c r="K62" s="18">
        <f t="shared" si="4"/>
        <v>0</v>
      </c>
      <c r="L62" s="18">
        <f t="shared" si="5"/>
        <v>0</v>
      </c>
      <c r="M62" s="20"/>
      <c r="N62" s="20"/>
    </row>
    <row r="63" spans="1:14" ht="32.450000000000003" customHeight="1" x14ac:dyDescent="0.25">
      <c r="A63" s="26">
        <v>54</v>
      </c>
      <c r="B63" s="47" t="s">
        <v>229</v>
      </c>
      <c r="C63" s="47"/>
      <c r="D63" s="47" t="s">
        <v>230</v>
      </c>
      <c r="E63" s="47"/>
      <c r="F63" s="47"/>
      <c r="G63" s="88" t="s">
        <v>7</v>
      </c>
      <c r="H63" s="32">
        <v>400</v>
      </c>
      <c r="I63" s="27"/>
      <c r="J63" s="35">
        <v>0.19</v>
      </c>
      <c r="K63" s="18">
        <f t="shared" si="4"/>
        <v>0</v>
      </c>
      <c r="L63" s="18">
        <f t="shared" si="5"/>
        <v>0</v>
      </c>
      <c r="M63" s="20"/>
      <c r="N63" s="20"/>
    </row>
    <row r="64" spans="1:14" ht="32.450000000000003" customHeight="1" x14ac:dyDescent="0.25">
      <c r="A64" s="26">
        <v>55</v>
      </c>
      <c r="B64" s="47" t="s">
        <v>231</v>
      </c>
      <c r="C64" s="47"/>
      <c r="D64" s="47" t="s">
        <v>232</v>
      </c>
      <c r="E64" s="47"/>
      <c r="F64" s="47"/>
      <c r="G64" s="88" t="s">
        <v>7</v>
      </c>
      <c r="H64" s="32">
        <v>1200</v>
      </c>
      <c r="I64" s="27"/>
      <c r="J64" s="35">
        <v>0.19</v>
      </c>
      <c r="K64" s="18">
        <f t="shared" si="4"/>
        <v>0</v>
      </c>
      <c r="L64" s="18">
        <f t="shared" si="5"/>
        <v>0</v>
      </c>
      <c r="M64" s="20"/>
      <c r="N64" s="20"/>
    </row>
    <row r="65" spans="1:14" ht="32.450000000000003" customHeight="1" x14ac:dyDescent="0.25">
      <c r="A65" s="26">
        <v>56</v>
      </c>
      <c r="B65" s="47" t="s">
        <v>78</v>
      </c>
      <c r="C65" s="47"/>
      <c r="D65" s="47" t="s">
        <v>233</v>
      </c>
      <c r="E65" s="47"/>
      <c r="F65" s="47"/>
      <c r="G65" s="91" t="s">
        <v>80</v>
      </c>
      <c r="H65" s="33">
        <v>15</v>
      </c>
      <c r="I65" s="27"/>
      <c r="J65" s="35">
        <v>0.19</v>
      </c>
      <c r="K65" s="18">
        <f t="shared" si="4"/>
        <v>0</v>
      </c>
      <c r="L65" s="18">
        <f t="shared" si="5"/>
        <v>0</v>
      </c>
      <c r="M65" s="20"/>
      <c r="N65" s="20"/>
    </row>
    <row r="66" spans="1:14" ht="32.450000000000003" customHeight="1" x14ac:dyDescent="0.25">
      <c r="A66" s="26">
        <v>57</v>
      </c>
      <c r="B66" s="47" t="s">
        <v>81</v>
      </c>
      <c r="C66" s="47"/>
      <c r="D66" s="47" t="s">
        <v>233</v>
      </c>
      <c r="E66" s="47"/>
      <c r="F66" s="47"/>
      <c r="G66" s="91" t="s">
        <v>80</v>
      </c>
      <c r="H66" s="33">
        <v>15</v>
      </c>
      <c r="I66" s="27"/>
      <c r="J66" s="35">
        <v>0.19</v>
      </c>
      <c r="K66" s="18">
        <f t="shared" si="4"/>
        <v>0</v>
      </c>
      <c r="L66" s="18">
        <f t="shared" si="5"/>
        <v>0</v>
      </c>
      <c r="M66" s="20"/>
      <c r="N66" s="20"/>
    </row>
    <row r="67" spans="1:14" ht="32.450000000000003" customHeight="1" x14ac:dyDescent="0.25">
      <c r="A67" s="26">
        <v>58</v>
      </c>
      <c r="B67" s="47" t="s">
        <v>82</v>
      </c>
      <c r="C67" s="47"/>
      <c r="D67" s="47" t="s">
        <v>233</v>
      </c>
      <c r="E67" s="47"/>
      <c r="F67" s="47"/>
      <c r="G67" s="91" t="s">
        <v>80</v>
      </c>
      <c r="H67" s="33">
        <v>15</v>
      </c>
      <c r="I67" s="27"/>
      <c r="J67" s="35">
        <v>0.19</v>
      </c>
      <c r="K67" s="18">
        <f t="shared" si="4"/>
        <v>0</v>
      </c>
      <c r="L67" s="18">
        <f t="shared" si="5"/>
        <v>0</v>
      </c>
      <c r="M67" s="20"/>
      <c r="N67" s="20"/>
    </row>
    <row r="68" spans="1:14" ht="32.450000000000003" customHeight="1" x14ac:dyDescent="0.25">
      <c r="A68" s="26">
        <v>59</v>
      </c>
      <c r="B68" s="47" t="s">
        <v>83</v>
      </c>
      <c r="C68" s="47"/>
      <c r="D68" s="47" t="s">
        <v>233</v>
      </c>
      <c r="E68" s="47"/>
      <c r="F68" s="47"/>
      <c r="G68" s="91" t="s">
        <v>80</v>
      </c>
      <c r="H68" s="33">
        <v>15</v>
      </c>
      <c r="I68" s="27"/>
      <c r="J68" s="35">
        <v>0.19</v>
      </c>
      <c r="K68" s="18">
        <f t="shared" si="4"/>
        <v>0</v>
      </c>
      <c r="L68" s="18">
        <f t="shared" si="5"/>
        <v>0</v>
      </c>
      <c r="M68" s="20"/>
      <c r="N68" s="20"/>
    </row>
    <row r="69" spans="1:14" ht="32.450000000000003" customHeight="1" x14ac:dyDescent="0.25">
      <c r="A69" s="26">
        <v>60</v>
      </c>
      <c r="B69" s="47" t="s">
        <v>84</v>
      </c>
      <c r="C69" s="47"/>
      <c r="D69" s="47" t="s">
        <v>233</v>
      </c>
      <c r="E69" s="47"/>
      <c r="F69" s="47"/>
      <c r="G69" s="91" t="s">
        <v>80</v>
      </c>
      <c r="H69" s="33">
        <v>15</v>
      </c>
      <c r="I69" s="27"/>
      <c r="J69" s="35">
        <v>0.19</v>
      </c>
      <c r="K69" s="18">
        <f t="shared" si="4"/>
        <v>0</v>
      </c>
      <c r="L69" s="18">
        <f t="shared" si="5"/>
        <v>0</v>
      </c>
      <c r="M69" s="20"/>
      <c r="N69" s="20"/>
    </row>
    <row r="70" spans="1:14" ht="32.450000000000003" customHeight="1" x14ac:dyDescent="0.25">
      <c r="A70" s="26">
        <v>61</v>
      </c>
      <c r="B70" s="47" t="s">
        <v>85</v>
      </c>
      <c r="C70" s="47"/>
      <c r="D70" s="47" t="s">
        <v>233</v>
      </c>
      <c r="E70" s="47"/>
      <c r="F70" s="47"/>
      <c r="G70" s="91" t="s">
        <v>80</v>
      </c>
      <c r="H70" s="33">
        <v>15</v>
      </c>
      <c r="I70" s="27"/>
      <c r="J70" s="35">
        <v>0.19</v>
      </c>
      <c r="K70" s="18">
        <f t="shared" si="4"/>
        <v>0</v>
      </c>
      <c r="L70" s="18">
        <f t="shared" si="5"/>
        <v>0</v>
      </c>
      <c r="M70" s="20"/>
      <c r="N70" s="20"/>
    </row>
    <row r="71" spans="1:14" ht="32.450000000000003" customHeight="1" x14ac:dyDescent="0.25">
      <c r="A71" s="26">
        <v>62</v>
      </c>
      <c r="B71" s="47" t="s">
        <v>86</v>
      </c>
      <c r="C71" s="47"/>
      <c r="D71" s="47" t="s">
        <v>233</v>
      </c>
      <c r="E71" s="47"/>
      <c r="F71" s="47"/>
      <c r="G71" s="91" t="s">
        <v>80</v>
      </c>
      <c r="H71" s="33">
        <v>15</v>
      </c>
      <c r="I71" s="27"/>
      <c r="J71" s="35">
        <v>0.19</v>
      </c>
      <c r="K71" s="18">
        <f t="shared" si="4"/>
        <v>0</v>
      </c>
      <c r="L71" s="18">
        <f t="shared" si="5"/>
        <v>0</v>
      </c>
      <c r="M71" s="20"/>
      <c r="N71" s="20"/>
    </row>
    <row r="72" spans="1:14" ht="32.450000000000003" customHeight="1" x14ac:dyDescent="0.25">
      <c r="A72" s="26">
        <v>63</v>
      </c>
      <c r="B72" s="47" t="s">
        <v>87</v>
      </c>
      <c r="C72" s="47"/>
      <c r="D72" s="47" t="s">
        <v>233</v>
      </c>
      <c r="E72" s="47"/>
      <c r="F72" s="47"/>
      <c r="G72" s="91" t="s">
        <v>80</v>
      </c>
      <c r="H72" s="33">
        <v>15</v>
      </c>
      <c r="I72" s="27"/>
      <c r="J72" s="35">
        <v>0.19</v>
      </c>
      <c r="K72" s="18">
        <f t="shared" si="4"/>
        <v>0</v>
      </c>
      <c r="L72" s="18">
        <f t="shared" si="5"/>
        <v>0</v>
      </c>
      <c r="M72" s="20"/>
      <c r="N72" s="20"/>
    </row>
    <row r="73" spans="1:14" ht="32.450000000000003" customHeight="1" x14ac:dyDescent="0.25">
      <c r="A73" s="26">
        <v>64</v>
      </c>
      <c r="B73" s="47" t="s">
        <v>88</v>
      </c>
      <c r="C73" s="47"/>
      <c r="D73" s="47" t="s">
        <v>233</v>
      </c>
      <c r="E73" s="47"/>
      <c r="F73" s="47"/>
      <c r="G73" s="91" t="s">
        <v>80</v>
      </c>
      <c r="H73" s="33">
        <v>15</v>
      </c>
      <c r="I73" s="27"/>
      <c r="J73" s="35">
        <v>0.19</v>
      </c>
      <c r="K73" s="18">
        <f t="shared" si="4"/>
        <v>0</v>
      </c>
      <c r="L73" s="18">
        <f t="shared" si="5"/>
        <v>0</v>
      </c>
      <c r="M73" s="20"/>
      <c r="N73" s="20"/>
    </row>
    <row r="74" spans="1:14" ht="32.450000000000003" customHeight="1" x14ac:dyDescent="0.25">
      <c r="A74" s="26">
        <v>65</v>
      </c>
      <c r="B74" s="47" t="s">
        <v>89</v>
      </c>
      <c r="C74" s="47"/>
      <c r="D74" s="47" t="s">
        <v>233</v>
      </c>
      <c r="E74" s="47"/>
      <c r="F74" s="47"/>
      <c r="G74" s="91" t="s">
        <v>80</v>
      </c>
      <c r="H74" s="33">
        <v>15</v>
      </c>
      <c r="I74" s="27"/>
      <c r="J74" s="35">
        <v>0.19</v>
      </c>
      <c r="K74" s="18">
        <f t="shared" si="4"/>
        <v>0</v>
      </c>
      <c r="L74" s="18">
        <f t="shared" si="5"/>
        <v>0</v>
      </c>
      <c r="M74" s="20"/>
      <c r="N74" s="20"/>
    </row>
    <row r="75" spans="1:14" ht="32.450000000000003" customHeight="1" x14ac:dyDescent="0.25">
      <c r="A75" s="26">
        <v>66</v>
      </c>
      <c r="B75" s="47" t="s">
        <v>91</v>
      </c>
      <c r="C75" s="47"/>
      <c r="D75" s="47" t="s">
        <v>233</v>
      </c>
      <c r="E75" s="47"/>
      <c r="F75" s="47"/>
      <c r="G75" s="91" t="s">
        <v>80</v>
      </c>
      <c r="H75" s="33">
        <v>15</v>
      </c>
      <c r="I75" s="27"/>
      <c r="J75" s="35">
        <v>0.19</v>
      </c>
      <c r="K75" s="18">
        <f t="shared" si="4"/>
        <v>0</v>
      </c>
      <c r="L75" s="18">
        <f t="shared" si="5"/>
        <v>0</v>
      </c>
      <c r="M75" s="20"/>
      <c r="N75" s="20"/>
    </row>
    <row r="76" spans="1:14" ht="32.450000000000003" customHeight="1" x14ac:dyDescent="0.25">
      <c r="A76" s="26">
        <v>67</v>
      </c>
      <c r="B76" s="47" t="s">
        <v>92</v>
      </c>
      <c r="C76" s="47"/>
      <c r="D76" s="47" t="s">
        <v>233</v>
      </c>
      <c r="E76" s="47"/>
      <c r="F76" s="47"/>
      <c r="G76" s="91" t="s">
        <v>80</v>
      </c>
      <c r="H76" s="33">
        <v>15</v>
      </c>
      <c r="I76" s="27"/>
      <c r="J76" s="35">
        <v>0.19</v>
      </c>
      <c r="K76" s="18">
        <f t="shared" si="4"/>
        <v>0</v>
      </c>
      <c r="L76" s="18">
        <f t="shared" si="5"/>
        <v>0</v>
      </c>
      <c r="M76" s="20"/>
      <c r="N76" s="20"/>
    </row>
    <row r="77" spans="1:14" ht="32.450000000000003" hidden="1" customHeight="1" x14ac:dyDescent="0.25">
      <c r="A77" s="26"/>
      <c r="B77" s="39"/>
      <c r="C77" s="39"/>
      <c r="D77" s="39"/>
      <c r="E77" s="39"/>
      <c r="F77" s="39"/>
      <c r="G77" s="30"/>
      <c r="H77" s="29"/>
      <c r="I77" s="27"/>
      <c r="J77" s="17"/>
      <c r="K77" s="18"/>
      <c r="L77" s="18"/>
      <c r="M77" s="20"/>
      <c r="N77" s="20"/>
    </row>
    <row r="78" spans="1:14" ht="32.450000000000003" hidden="1" customHeight="1" x14ac:dyDescent="0.25">
      <c r="A78" s="26">
        <v>44</v>
      </c>
      <c r="B78" s="31" t="s">
        <v>92</v>
      </c>
      <c r="C78" s="31"/>
      <c r="D78" s="47" t="s">
        <v>79</v>
      </c>
      <c r="E78" s="47"/>
      <c r="F78" s="47"/>
      <c r="G78" s="30" t="s">
        <v>80</v>
      </c>
      <c r="H78" s="29">
        <v>80</v>
      </c>
      <c r="I78" s="27"/>
      <c r="J78" s="17">
        <v>0.19</v>
      </c>
      <c r="K78" s="18">
        <f t="shared" si="4"/>
        <v>0</v>
      </c>
      <c r="L78" s="18">
        <f t="shared" si="5"/>
        <v>0</v>
      </c>
      <c r="M78" s="20"/>
      <c r="N78" s="20"/>
    </row>
    <row r="79" spans="1:14" ht="15" customHeight="1" x14ac:dyDescent="0.25">
      <c r="A79" s="51" t="s">
        <v>93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21">
        <f>+SUM(L10:L78)</f>
        <v>0</v>
      </c>
      <c r="M79" s="48"/>
      <c r="N79" s="48"/>
    </row>
    <row r="80" spans="1:14" ht="15" customHeight="1" x14ac:dyDescent="0.25">
      <c r="A80" s="51" t="s">
        <v>94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22"/>
      <c r="M80" s="48"/>
      <c r="N80" s="48"/>
    </row>
    <row r="81" spans="1:14" s="12" customFormat="1" x14ac:dyDescent="0.25">
      <c r="A81" s="23"/>
    </row>
    <row r="82" spans="1:14" s="12" customFormat="1" x14ac:dyDescent="0.25">
      <c r="A82" s="23"/>
    </row>
    <row r="83" spans="1:14" s="12" customFormat="1" x14ac:dyDescent="0.25">
      <c r="A83" s="23"/>
    </row>
    <row r="84" spans="1:14" s="12" customFormat="1" x14ac:dyDescent="0.25">
      <c r="A84" s="23"/>
    </row>
    <row r="85" spans="1:14" s="12" customFormat="1" x14ac:dyDescent="0.25">
      <c r="A85" s="23"/>
    </row>
    <row r="86" spans="1:14" s="12" customFormat="1" x14ac:dyDescent="0.25">
      <c r="A86" s="23" t="s">
        <v>95</v>
      </c>
    </row>
    <row r="87" spans="1:14" ht="15" customHeight="1" x14ac:dyDescent="0.25">
      <c r="A87" s="72" t="s">
        <v>96</v>
      </c>
      <c r="B87" s="73"/>
      <c r="C87" s="73"/>
      <c r="D87" s="73"/>
      <c r="E87" s="73"/>
      <c r="F87" s="73"/>
      <c r="G87" s="73"/>
      <c r="H87" s="74"/>
      <c r="I87" s="72" t="s">
        <v>97</v>
      </c>
      <c r="J87" s="73"/>
      <c r="K87" s="73"/>
      <c r="L87" s="73"/>
      <c r="M87" s="73"/>
      <c r="N87" s="74"/>
    </row>
    <row r="88" spans="1:14" ht="15" customHeight="1" x14ac:dyDescent="0.25">
      <c r="A88" s="72" t="s">
        <v>98</v>
      </c>
      <c r="B88" s="73"/>
      <c r="C88" s="73"/>
      <c r="D88" s="73"/>
      <c r="E88" s="73"/>
      <c r="F88" s="73"/>
      <c r="G88" s="73"/>
      <c r="H88" s="74"/>
      <c r="I88" s="72" t="s">
        <v>99</v>
      </c>
      <c r="J88" s="73"/>
      <c r="K88" s="73"/>
      <c r="L88" s="73"/>
      <c r="M88" s="73"/>
      <c r="N88" s="74"/>
    </row>
    <row r="89" spans="1:14" x14ac:dyDescent="0.25">
      <c r="A89" s="54"/>
      <c r="B89" s="55"/>
      <c r="C89" s="55"/>
      <c r="D89" s="55"/>
      <c r="E89" s="55"/>
      <c r="F89" s="55"/>
      <c r="G89" s="55"/>
      <c r="H89" s="56"/>
      <c r="I89" s="72" t="s">
        <v>100</v>
      </c>
      <c r="J89" s="73"/>
      <c r="K89" s="73"/>
      <c r="L89" s="73"/>
      <c r="M89" s="73"/>
      <c r="N89" s="74"/>
    </row>
    <row r="90" spans="1:14" x14ac:dyDescent="0.25">
      <c r="A90" s="57"/>
      <c r="B90" s="58"/>
      <c r="C90" s="58"/>
      <c r="D90" s="58"/>
      <c r="E90" s="58"/>
      <c r="F90" s="58"/>
      <c r="G90" s="58"/>
      <c r="H90" s="59"/>
      <c r="I90" s="72" t="s">
        <v>101</v>
      </c>
      <c r="J90" s="73"/>
      <c r="K90" s="73"/>
      <c r="L90" s="73"/>
      <c r="M90" s="73"/>
      <c r="N90" s="74"/>
    </row>
    <row r="91" spans="1:14" x14ac:dyDescent="0.25">
      <c r="A91" s="57"/>
      <c r="B91" s="58"/>
      <c r="C91" s="58"/>
      <c r="D91" s="58"/>
      <c r="E91" s="58"/>
      <c r="F91" s="58"/>
      <c r="G91" s="58"/>
      <c r="H91" s="59"/>
      <c r="I91" s="63"/>
      <c r="J91" s="64"/>
      <c r="K91" s="64"/>
      <c r="L91" s="64"/>
      <c r="M91" s="64"/>
      <c r="N91" s="65"/>
    </row>
    <row r="92" spans="1:14" x14ac:dyDescent="0.25">
      <c r="A92" s="57"/>
      <c r="B92" s="58"/>
      <c r="C92" s="58"/>
      <c r="D92" s="58"/>
      <c r="E92" s="58"/>
      <c r="F92" s="58"/>
      <c r="G92" s="58"/>
      <c r="H92" s="59"/>
      <c r="I92" s="66"/>
      <c r="J92" s="67"/>
      <c r="K92" s="67"/>
      <c r="L92" s="67"/>
      <c r="M92" s="67"/>
      <c r="N92" s="68"/>
    </row>
    <row r="93" spans="1:14" x14ac:dyDescent="0.25">
      <c r="A93" s="57"/>
      <c r="B93" s="58"/>
      <c r="C93" s="58"/>
      <c r="D93" s="58"/>
      <c r="E93" s="58"/>
      <c r="F93" s="58"/>
      <c r="G93" s="58"/>
      <c r="H93" s="59"/>
      <c r="I93" s="66"/>
      <c r="J93" s="67"/>
      <c r="K93" s="67"/>
      <c r="L93" s="67"/>
      <c r="M93" s="67"/>
      <c r="N93" s="68"/>
    </row>
    <row r="94" spans="1:14" x14ac:dyDescent="0.25">
      <c r="A94" s="57"/>
      <c r="B94" s="58"/>
      <c r="C94" s="58"/>
      <c r="D94" s="58"/>
      <c r="E94" s="58"/>
      <c r="F94" s="58"/>
      <c r="G94" s="58"/>
      <c r="H94" s="59"/>
      <c r="I94" s="66"/>
      <c r="J94" s="67"/>
      <c r="K94" s="67"/>
      <c r="L94" s="67"/>
      <c r="M94" s="67"/>
      <c r="N94" s="68"/>
    </row>
    <row r="95" spans="1:14" ht="15" customHeight="1" x14ac:dyDescent="0.25">
      <c r="A95" s="57"/>
      <c r="B95" s="58"/>
      <c r="C95" s="58"/>
      <c r="D95" s="58"/>
      <c r="E95" s="58"/>
      <c r="F95" s="58"/>
      <c r="G95" s="58"/>
      <c r="H95" s="59"/>
      <c r="I95" s="66"/>
      <c r="J95" s="67"/>
      <c r="K95" s="67"/>
      <c r="L95" s="67"/>
      <c r="M95" s="67"/>
      <c r="N95" s="68"/>
    </row>
    <row r="96" spans="1:14" x14ac:dyDescent="0.25">
      <c r="A96" s="60"/>
      <c r="B96" s="61"/>
      <c r="C96" s="61"/>
      <c r="D96" s="61"/>
      <c r="E96" s="61"/>
      <c r="F96" s="61"/>
      <c r="G96" s="61"/>
      <c r="H96" s="62"/>
      <c r="I96" s="69"/>
      <c r="J96" s="70"/>
      <c r="K96" s="70"/>
      <c r="L96" s="70"/>
      <c r="M96" s="70"/>
      <c r="N96" s="71"/>
    </row>
  </sheetData>
  <mergeCells count="152">
    <mergeCell ref="D71:F71"/>
    <mergeCell ref="D72:F72"/>
    <mergeCell ref="D73:F73"/>
    <mergeCell ref="D74:F74"/>
    <mergeCell ref="D75:F75"/>
    <mergeCell ref="D76:F76"/>
    <mergeCell ref="B71:C71"/>
    <mergeCell ref="B72:C72"/>
    <mergeCell ref="B73:C73"/>
    <mergeCell ref="B74:C74"/>
    <mergeCell ref="B75:C75"/>
    <mergeCell ref="B76:C76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3:N3"/>
    <mergeCell ref="A8:K8"/>
    <mergeCell ref="L8:N8"/>
    <mergeCell ref="B9:C9"/>
    <mergeCell ref="D9:F9"/>
    <mergeCell ref="B10:C10"/>
    <mergeCell ref="D10:F10"/>
    <mergeCell ref="B14:C14"/>
    <mergeCell ref="D14:F14"/>
    <mergeCell ref="B15:C15"/>
    <mergeCell ref="D15:F15"/>
    <mergeCell ref="B16:C16"/>
    <mergeCell ref="D16:F16"/>
    <mergeCell ref="B11:C11"/>
    <mergeCell ref="D11:F11"/>
    <mergeCell ref="B12:C12"/>
    <mergeCell ref="D12:F12"/>
    <mergeCell ref="B13:C13"/>
    <mergeCell ref="D13:F13"/>
    <mergeCell ref="B20:C20"/>
    <mergeCell ref="D20:F20"/>
    <mergeCell ref="B21:C21"/>
    <mergeCell ref="D21:F21"/>
    <mergeCell ref="B22:C22"/>
    <mergeCell ref="D22:F22"/>
    <mergeCell ref="B17:C17"/>
    <mergeCell ref="D17:F17"/>
    <mergeCell ref="B18:C18"/>
    <mergeCell ref="D18:F18"/>
    <mergeCell ref="B19:C19"/>
    <mergeCell ref="D19:F19"/>
    <mergeCell ref="B26:C26"/>
    <mergeCell ref="D26:F26"/>
    <mergeCell ref="B27:C27"/>
    <mergeCell ref="D27:F27"/>
    <mergeCell ref="B28:C28"/>
    <mergeCell ref="D28:F28"/>
    <mergeCell ref="B23:C23"/>
    <mergeCell ref="D23:F23"/>
    <mergeCell ref="B24:C24"/>
    <mergeCell ref="D24:F24"/>
    <mergeCell ref="B25:C25"/>
    <mergeCell ref="D25:F25"/>
    <mergeCell ref="B32:C32"/>
    <mergeCell ref="D32:F32"/>
    <mergeCell ref="B33:C33"/>
    <mergeCell ref="D33:F33"/>
    <mergeCell ref="B34:C34"/>
    <mergeCell ref="D34:F34"/>
    <mergeCell ref="B29:C29"/>
    <mergeCell ref="D29:F29"/>
    <mergeCell ref="B30:C30"/>
    <mergeCell ref="D30:F30"/>
    <mergeCell ref="B31:C31"/>
    <mergeCell ref="D31:F31"/>
    <mergeCell ref="B38:C38"/>
    <mergeCell ref="D38:F38"/>
    <mergeCell ref="B39:C39"/>
    <mergeCell ref="D39:F39"/>
    <mergeCell ref="B40:C40"/>
    <mergeCell ref="D40:F40"/>
    <mergeCell ref="B35:C35"/>
    <mergeCell ref="D35:F35"/>
    <mergeCell ref="B36:C36"/>
    <mergeCell ref="D36:F36"/>
    <mergeCell ref="B37:C37"/>
    <mergeCell ref="D37:F37"/>
    <mergeCell ref="B44:C44"/>
    <mergeCell ref="D44:F44"/>
    <mergeCell ref="B45:C45"/>
    <mergeCell ref="D45:F45"/>
    <mergeCell ref="B46:C46"/>
    <mergeCell ref="D46:F46"/>
    <mergeCell ref="B41:C41"/>
    <mergeCell ref="D41:F41"/>
    <mergeCell ref="B42:C42"/>
    <mergeCell ref="D42:F42"/>
    <mergeCell ref="B43:C43"/>
    <mergeCell ref="D43:F43"/>
    <mergeCell ref="B50:C50"/>
    <mergeCell ref="D50:F50"/>
    <mergeCell ref="B51:C51"/>
    <mergeCell ref="D51:F51"/>
    <mergeCell ref="B52:C52"/>
    <mergeCell ref="D52:F52"/>
    <mergeCell ref="B47:C47"/>
    <mergeCell ref="D47:F47"/>
    <mergeCell ref="B48:C48"/>
    <mergeCell ref="D48:F48"/>
    <mergeCell ref="B49:C49"/>
    <mergeCell ref="D49:F49"/>
    <mergeCell ref="A87:H87"/>
    <mergeCell ref="I87:N87"/>
    <mergeCell ref="A88:H88"/>
    <mergeCell ref="I88:N88"/>
    <mergeCell ref="A89:H96"/>
    <mergeCell ref="I89:N89"/>
    <mergeCell ref="I90:N90"/>
    <mergeCell ref="I91:N96"/>
    <mergeCell ref="D78:F78"/>
    <mergeCell ref="A79:K79"/>
    <mergeCell ref="M79:N79"/>
    <mergeCell ref="A80:K80"/>
    <mergeCell ref="M80:N8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1"/>
  <sheetViews>
    <sheetView showGridLines="0" view="pageBreakPreview" zoomScale="70" zoomScaleNormal="145" zoomScaleSheetLayoutView="70" workbookViewId="0">
      <pane xSplit="1" ySplit="8" topLeftCell="B35" activePane="bottomRight" state="frozen"/>
      <selection pane="topRight" activeCell="B1" sqref="B1"/>
      <selection pane="bottomLeft" activeCell="A2" sqref="A2"/>
      <selection pane="bottomRight" activeCell="A8" sqref="A8:N54"/>
    </sheetView>
  </sheetViews>
  <sheetFormatPr baseColWidth="10" defaultColWidth="11.42578125" defaultRowHeight="15" x14ac:dyDescent="0.25"/>
  <cols>
    <col min="1" max="1" width="5.5703125" style="25" customWidth="1"/>
    <col min="2" max="3" width="11.140625" style="14" customWidth="1"/>
    <col min="4" max="6" width="17.28515625" style="14" customWidth="1"/>
    <col min="7" max="7" width="10.85546875" style="14" customWidth="1"/>
    <col min="8" max="8" width="9.140625" style="14" customWidth="1"/>
    <col min="9" max="9" width="14.85546875" style="14" customWidth="1"/>
    <col min="10" max="10" width="5.85546875" style="14" bestFit="1" customWidth="1"/>
    <col min="11" max="11" width="15.85546875" style="14" customWidth="1"/>
    <col min="12" max="13" width="16.7109375" style="14" customWidth="1"/>
    <col min="14" max="14" width="25.85546875" style="14" customWidth="1"/>
    <col min="15" max="15" width="4.28515625" style="14" customWidth="1"/>
    <col min="16" max="16384" width="11.42578125" style="14"/>
  </cols>
  <sheetData>
    <row r="2" spans="1:14" s="12" customFormat="1" x14ac:dyDescent="0.25">
      <c r="A2" s="23"/>
    </row>
    <row r="3" spans="1:14" s="12" customFormat="1" ht="36" x14ac:dyDescent="0.2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12" customFormat="1" x14ac:dyDescent="0.25">
      <c r="A4" s="23"/>
    </row>
    <row r="5" spans="1:14" s="12" customFormat="1" x14ac:dyDescent="0.25">
      <c r="A5" s="24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4" s="12" customFormat="1" x14ac:dyDescent="0.25">
      <c r="A6" s="23"/>
    </row>
    <row r="7" spans="1:14" s="12" customFormat="1" x14ac:dyDescent="0.25">
      <c r="A7" s="23"/>
    </row>
    <row r="8" spans="1:14" ht="28.5" x14ac:dyDescent="0.25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49" t="s">
        <v>234</v>
      </c>
      <c r="M8" s="49"/>
      <c r="N8" s="49"/>
    </row>
    <row r="9" spans="1:14" ht="64.5" customHeight="1" x14ac:dyDescent="0.25">
      <c r="A9" s="15" t="s">
        <v>4</v>
      </c>
      <c r="B9" s="53" t="s">
        <v>5</v>
      </c>
      <c r="C9" s="53"/>
      <c r="D9" s="53" t="s">
        <v>6</v>
      </c>
      <c r="E9" s="53"/>
      <c r="F9" s="53"/>
      <c r="G9" s="40" t="s">
        <v>7</v>
      </c>
      <c r="H9" s="16" t="s">
        <v>8</v>
      </c>
      <c r="I9" s="40" t="s">
        <v>9</v>
      </c>
      <c r="J9" s="40" t="s">
        <v>10</v>
      </c>
      <c r="K9" s="40" t="s">
        <v>11</v>
      </c>
      <c r="L9" s="40" t="s">
        <v>12</v>
      </c>
      <c r="M9" s="40" t="s">
        <v>13</v>
      </c>
      <c r="N9" s="15" t="s">
        <v>14</v>
      </c>
    </row>
    <row r="10" spans="1:14" ht="63" customHeight="1" x14ac:dyDescent="0.25">
      <c r="A10" s="26">
        <v>1</v>
      </c>
      <c r="B10" s="75" t="s">
        <v>235</v>
      </c>
      <c r="C10" s="76"/>
      <c r="D10" s="75" t="s">
        <v>236</v>
      </c>
      <c r="E10" s="77"/>
      <c r="F10" s="76"/>
      <c r="G10" s="36" t="s">
        <v>7</v>
      </c>
      <c r="H10" s="36">
        <f>1*200</f>
        <v>200</v>
      </c>
      <c r="I10" s="27"/>
      <c r="J10" s="17">
        <v>0.19</v>
      </c>
      <c r="K10" s="18">
        <f>+I10+(I10*16%)</f>
        <v>0</v>
      </c>
      <c r="L10" s="18">
        <f>+H10*K10</f>
        <v>0</v>
      </c>
      <c r="M10" s="19"/>
      <c r="N10" s="19"/>
    </row>
    <row r="11" spans="1:14" ht="39.950000000000003" customHeight="1" x14ac:dyDescent="0.25">
      <c r="A11" s="26">
        <v>2</v>
      </c>
      <c r="B11" s="75" t="s">
        <v>237</v>
      </c>
      <c r="C11" s="76"/>
      <c r="D11" s="75" t="s">
        <v>238</v>
      </c>
      <c r="E11" s="77"/>
      <c r="F11" s="76"/>
      <c r="G11" s="36" t="s">
        <v>7</v>
      </c>
      <c r="H11" s="36">
        <f>2*200</f>
        <v>400</v>
      </c>
      <c r="I11" s="27"/>
      <c r="J11" s="17">
        <v>0.19</v>
      </c>
      <c r="K11" s="18">
        <f t="shared" ref="K11:K24" si="0">+I11+(I11*16%)</f>
        <v>0</v>
      </c>
      <c r="L11" s="18">
        <f t="shared" ref="L11:L24" si="1">+H11*K11</f>
        <v>0</v>
      </c>
      <c r="M11" s="20"/>
      <c r="N11" s="20"/>
    </row>
    <row r="12" spans="1:14" ht="39.950000000000003" customHeight="1" x14ac:dyDescent="0.25">
      <c r="A12" s="26">
        <v>3</v>
      </c>
      <c r="B12" s="75" t="s">
        <v>239</v>
      </c>
      <c r="C12" s="76"/>
      <c r="D12" s="75" t="s">
        <v>240</v>
      </c>
      <c r="E12" s="77"/>
      <c r="F12" s="76"/>
      <c r="G12" s="36" t="s">
        <v>7</v>
      </c>
      <c r="H12" s="36">
        <f>1*200</f>
        <v>200</v>
      </c>
      <c r="I12" s="27"/>
      <c r="J12" s="17">
        <v>0.19</v>
      </c>
      <c r="K12" s="18">
        <f t="shared" si="0"/>
        <v>0</v>
      </c>
      <c r="L12" s="18">
        <f t="shared" si="1"/>
        <v>0</v>
      </c>
      <c r="M12" s="20"/>
      <c r="N12" s="20"/>
    </row>
    <row r="13" spans="1:14" ht="39.950000000000003" customHeight="1" x14ac:dyDescent="0.25">
      <c r="A13" s="26">
        <v>4</v>
      </c>
      <c r="B13" s="75" t="s">
        <v>241</v>
      </c>
      <c r="C13" s="76"/>
      <c r="D13" s="75" t="s">
        <v>242</v>
      </c>
      <c r="E13" s="77"/>
      <c r="F13" s="76"/>
      <c r="G13" s="36" t="s">
        <v>7</v>
      </c>
      <c r="H13" s="36">
        <f>1*200</f>
        <v>200</v>
      </c>
      <c r="I13" s="27"/>
      <c r="J13" s="17">
        <v>0.19</v>
      </c>
      <c r="K13" s="18">
        <f t="shared" si="0"/>
        <v>0</v>
      </c>
      <c r="L13" s="18">
        <f t="shared" si="1"/>
        <v>0</v>
      </c>
      <c r="M13" s="20"/>
      <c r="N13" s="20"/>
    </row>
    <row r="14" spans="1:14" ht="39.950000000000003" customHeight="1" x14ac:dyDescent="0.25">
      <c r="A14" s="26">
        <v>5</v>
      </c>
      <c r="B14" s="75" t="s">
        <v>243</v>
      </c>
      <c r="C14" s="76"/>
      <c r="D14" s="75" t="s">
        <v>244</v>
      </c>
      <c r="E14" s="77"/>
      <c r="F14" s="76"/>
      <c r="G14" s="36" t="s">
        <v>7</v>
      </c>
      <c r="H14" s="36">
        <f>2*200</f>
        <v>400</v>
      </c>
      <c r="I14" s="27"/>
      <c r="J14" s="17">
        <v>0.19</v>
      </c>
      <c r="K14" s="18">
        <f t="shared" si="0"/>
        <v>0</v>
      </c>
      <c r="L14" s="18">
        <f t="shared" si="1"/>
        <v>0</v>
      </c>
      <c r="M14" s="20"/>
      <c r="N14" s="20"/>
    </row>
    <row r="15" spans="1:14" ht="39.950000000000003" customHeight="1" x14ac:dyDescent="0.25">
      <c r="A15" s="26">
        <v>6</v>
      </c>
      <c r="B15" s="75" t="s">
        <v>245</v>
      </c>
      <c r="C15" s="76"/>
      <c r="D15" s="75" t="s">
        <v>246</v>
      </c>
      <c r="E15" s="77"/>
      <c r="F15" s="76"/>
      <c r="G15" s="36" t="s">
        <v>7</v>
      </c>
      <c r="H15" s="36">
        <f>10*200</f>
        <v>2000</v>
      </c>
      <c r="I15" s="27"/>
      <c r="J15" s="17">
        <v>0.19</v>
      </c>
      <c r="K15" s="18">
        <f t="shared" si="0"/>
        <v>0</v>
      </c>
      <c r="L15" s="18">
        <f t="shared" si="1"/>
        <v>0</v>
      </c>
      <c r="M15" s="20"/>
      <c r="N15" s="20"/>
    </row>
    <row r="16" spans="1:14" ht="39.950000000000003" customHeight="1" x14ac:dyDescent="0.25">
      <c r="A16" s="26">
        <v>7</v>
      </c>
      <c r="B16" s="75" t="s">
        <v>247</v>
      </c>
      <c r="C16" s="76"/>
      <c r="D16" s="75" t="s">
        <v>248</v>
      </c>
      <c r="E16" s="77"/>
      <c r="F16" s="76"/>
      <c r="G16" s="36" t="s">
        <v>7</v>
      </c>
      <c r="H16" s="36">
        <f>15*200</f>
        <v>3000</v>
      </c>
      <c r="I16" s="27"/>
      <c r="J16" s="17">
        <v>0.19</v>
      </c>
      <c r="K16" s="18">
        <f t="shared" si="0"/>
        <v>0</v>
      </c>
      <c r="L16" s="18">
        <f t="shared" si="1"/>
        <v>0</v>
      </c>
      <c r="M16" s="20"/>
      <c r="N16" s="20"/>
    </row>
    <row r="17" spans="1:14" ht="39.950000000000003" customHeight="1" x14ac:dyDescent="0.25">
      <c r="A17" s="26">
        <v>8</v>
      </c>
      <c r="B17" s="75" t="s">
        <v>249</v>
      </c>
      <c r="C17" s="76"/>
      <c r="D17" s="75" t="s">
        <v>250</v>
      </c>
      <c r="E17" s="77"/>
      <c r="F17" s="76"/>
      <c r="G17" s="36" t="s">
        <v>7</v>
      </c>
      <c r="H17" s="36">
        <f>15*200</f>
        <v>3000</v>
      </c>
      <c r="I17" s="27"/>
      <c r="J17" s="17">
        <v>0.19</v>
      </c>
      <c r="K17" s="18">
        <f t="shared" si="0"/>
        <v>0</v>
      </c>
      <c r="L17" s="18">
        <f t="shared" si="1"/>
        <v>0</v>
      </c>
      <c r="M17" s="20"/>
      <c r="N17" s="20"/>
    </row>
    <row r="18" spans="1:14" ht="39.950000000000003" customHeight="1" x14ac:dyDescent="0.25">
      <c r="A18" s="26">
        <v>9</v>
      </c>
      <c r="B18" s="75" t="s">
        <v>251</v>
      </c>
      <c r="C18" s="76"/>
      <c r="D18" s="75" t="s">
        <v>252</v>
      </c>
      <c r="E18" s="77"/>
      <c r="F18" s="76"/>
      <c r="G18" s="36" t="s">
        <v>7</v>
      </c>
      <c r="H18" s="36">
        <f>1*200</f>
        <v>200</v>
      </c>
      <c r="I18" s="27"/>
      <c r="J18" s="17">
        <v>0.19</v>
      </c>
      <c r="K18" s="18">
        <f t="shared" si="0"/>
        <v>0</v>
      </c>
      <c r="L18" s="18">
        <f t="shared" si="1"/>
        <v>0</v>
      </c>
      <c r="M18" s="20"/>
      <c r="N18" s="20"/>
    </row>
    <row r="19" spans="1:14" ht="39.950000000000003" customHeight="1" x14ac:dyDescent="0.25">
      <c r="A19" s="26">
        <v>10</v>
      </c>
      <c r="B19" s="75" t="s">
        <v>253</v>
      </c>
      <c r="C19" s="76"/>
      <c r="D19" s="75" t="s">
        <v>254</v>
      </c>
      <c r="E19" s="77"/>
      <c r="F19" s="76"/>
      <c r="G19" s="37" t="s">
        <v>7</v>
      </c>
      <c r="H19" s="36">
        <f>3*200</f>
        <v>600</v>
      </c>
      <c r="I19" s="27"/>
      <c r="J19" s="17">
        <v>0.19</v>
      </c>
      <c r="K19" s="18">
        <f t="shared" si="0"/>
        <v>0</v>
      </c>
      <c r="L19" s="18">
        <f t="shared" si="1"/>
        <v>0</v>
      </c>
      <c r="M19" s="20"/>
      <c r="N19" s="20"/>
    </row>
    <row r="20" spans="1:14" ht="39.950000000000003" customHeight="1" x14ac:dyDescent="0.25">
      <c r="A20" s="26">
        <v>11</v>
      </c>
      <c r="B20" s="75" t="s">
        <v>255</v>
      </c>
      <c r="C20" s="76"/>
      <c r="D20" s="75" t="s">
        <v>256</v>
      </c>
      <c r="E20" s="77"/>
      <c r="F20" s="76"/>
      <c r="G20" s="38" t="s">
        <v>7</v>
      </c>
      <c r="H20" s="36">
        <f>22*200</f>
        <v>4400</v>
      </c>
      <c r="I20" s="27"/>
      <c r="J20" s="17">
        <v>0.19</v>
      </c>
      <c r="K20" s="18">
        <f t="shared" si="0"/>
        <v>0</v>
      </c>
      <c r="L20" s="18">
        <f t="shared" si="1"/>
        <v>0</v>
      </c>
      <c r="M20" s="20"/>
      <c r="N20" s="20"/>
    </row>
    <row r="21" spans="1:14" ht="89.25" customHeight="1" x14ac:dyDescent="0.25">
      <c r="A21" s="26">
        <v>12</v>
      </c>
      <c r="B21" s="75" t="s">
        <v>257</v>
      </c>
      <c r="C21" s="76"/>
      <c r="D21" s="75" t="s">
        <v>258</v>
      </c>
      <c r="E21" s="77"/>
      <c r="F21" s="76"/>
      <c r="G21" s="38" t="s">
        <v>7</v>
      </c>
      <c r="H21" s="36">
        <f>12*200</f>
        <v>2400</v>
      </c>
      <c r="I21" s="27"/>
      <c r="J21" s="17">
        <v>0.19</v>
      </c>
      <c r="K21" s="18">
        <f t="shared" si="0"/>
        <v>0</v>
      </c>
      <c r="L21" s="18">
        <f t="shared" si="1"/>
        <v>0</v>
      </c>
      <c r="M21" s="20"/>
      <c r="N21" s="20"/>
    </row>
    <row r="22" spans="1:14" ht="30" customHeight="1" x14ac:dyDescent="0.25">
      <c r="A22" s="26">
        <v>13</v>
      </c>
      <c r="B22" s="75" t="s">
        <v>259</v>
      </c>
      <c r="C22" s="76"/>
      <c r="D22" s="75" t="s">
        <v>260</v>
      </c>
      <c r="E22" s="77"/>
      <c r="F22" s="76"/>
      <c r="G22" s="38" t="s">
        <v>7</v>
      </c>
      <c r="H22" s="36">
        <f>1*200</f>
        <v>200</v>
      </c>
      <c r="I22" s="27"/>
      <c r="J22" s="17">
        <v>0.19</v>
      </c>
      <c r="K22" s="18">
        <f t="shared" si="0"/>
        <v>0</v>
      </c>
      <c r="L22" s="18">
        <f t="shared" si="1"/>
        <v>0</v>
      </c>
      <c r="M22" s="20"/>
      <c r="N22" s="20"/>
    </row>
    <row r="23" spans="1:14" ht="39.950000000000003" customHeight="1" x14ac:dyDescent="0.25">
      <c r="A23" s="26">
        <v>14</v>
      </c>
      <c r="B23" s="75" t="s">
        <v>261</v>
      </c>
      <c r="C23" s="76"/>
      <c r="D23" s="75" t="s">
        <v>262</v>
      </c>
      <c r="E23" s="77"/>
      <c r="F23" s="76"/>
      <c r="G23" s="37" t="s">
        <v>7</v>
      </c>
      <c r="H23" s="36">
        <f>20*200</f>
        <v>4000</v>
      </c>
      <c r="I23" s="27"/>
      <c r="J23" s="17">
        <v>0.19</v>
      </c>
      <c r="K23" s="18">
        <f t="shared" si="0"/>
        <v>0</v>
      </c>
      <c r="L23" s="18">
        <f t="shared" si="1"/>
        <v>0</v>
      </c>
      <c r="M23" s="20"/>
      <c r="N23" s="20"/>
    </row>
    <row r="24" spans="1:14" ht="91.5" customHeight="1" x14ac:dyDescent="0.25">
      <c r="A24" s="26">
        <v>15</v>
      </c>
      <c r="B24" s="75" t="s">
        <v>263</v>
      </c>
      <c r="C24" s="76"/>
      <c r="D24" s="75" t="s">
        <v>264</v>
      </c>
      <c r="E24" s="77"/>
      <c r="F24" s="76"/>
      <c r="G24" s="37" t="s">
        <v>7</v>
      </c>
      <c r="H24" s="36">
        <f>20*200</f>
        <v>4000</v>
      </c>
      <c r="I24" s="27"/>
      <c r="J24" s="17">
        <v>0.19</v>
      </c>
      <c r="K24" s="18">
        <f t="shared" si="0"/>
        <v>0</v>
      </c>
      <c r="L24" s="18">
        <f t="shared" si="1"/>
        <v>0</v>
      </c>
      <c r="M24" s="20"/>
      <c r="N24" s="20"/>
    </row>
    <row r="25" spans="1:14" ht="39.950000000000003" customHeight="1" x14ac:dyDescent="0.25">
      <c r="A25" s="26">
        <v>16</v>
      </c>
      <c r="B25" s="75" t="s">
        <v>265</v>
      </c>
      <c r="C25" s="76"/>
      <c r="D25" s="75" t="s">
        <v>266</v>
      </c>
      <c r="E25" s="77"/>
      <c r="F25" s="76"/>
      <c r="G25" s="36" t="s">
        <v>7</v>
      </c>
      <c r="H25" s="36">
        <f>1*200</f>
        <v>200</v>
      </c>
      <c r="I25" s="27"/>
      <c r="J25" s="17">
        <v>0.19</v>
      </c>
      <c r="K25" s="18">
        <f>+I25+(I25*16%)</f>
        <v>0</v>
      </c>
      <c r="L25" s="18">
        <f>+H25*K25</f>
        <v>0</v>
      </c>
      <c r="M25" s="19"/>
      <c r="N25" s="19"/>
    </row>
    <row r="26" spans="1:14" ht="39.950000000000003" customHeight="1" x14ac:dyDescent="0.25">
      <c r="A26" s="26">
        <v>17</v>
      </c>
      <c r="B26" s="75" t="s">
        <v>267</v>
      </c>
      <c r="C26" s="76"/>
      <c r="D26" s="75" t="s">
        <v>268</v>
      </c>
      <c r="E26" s="77"/>
      <c r="F26" s="76"/>
      <c r="G26" s="36" t="s">
        <v>7</v>
      </c>
      <c r="H26" s="36">
        <f>1*200</f>
        <v>200</v>
      </c>
      <c r="I26" s="27"/>
      <c r="J26" s="17">
        <v>0.19</v>
      </c>
      <c r="K26" s="18">
        <f t="shared" ref="K26:K39" si="2">+I26+(I26*16%)</f>
        <v>0</v>
      </c>
      <c r="L26" s="18">
        <f t="shared" ref="L26:L39" si="3">+H26*K26</f>
        <v>0</v>
      </c>
      <c r="M26" s="20"/>
      <c r="N26" s="20"/>
    </row>
    <row r="27" spans="1:14" ht="39.950000000000003" customHeight="1" x14ac:dyDescent="0.25">
      <c r="A27" s="26">
        <v>18</v>
      </c>
      <c r="B27" s="75" t="s">
        <v>269</v>
      </c>
      <c r="C27" s="76"/>
      <c r="D27" s="75" t="s">
        <v>270</v>
      </c>
      <c r="E27" s="77"/>
      <c r="F27" s="76"/>
      <c r="G27" s="36" t="s">
        <v>7</v>
      </c>
      <c r="H27" s="36">
        <f>1*200</f>
        <v>200</v>
      </c>
      <c r="I27" s="27"/>
      <c r="J27" s="17">
        <v>0.19</v>
      </c>
      <c r="K27" s="18">
        <f t="shared" si="2"/>
        <v>0</v>
      </c>
      <c r="L27" s="18">
        <f t="shared" si="3"/>
        <v>0</v>
      </c>
      <c r="M27" s="20"/>
      <c r="N27" s="20"/>
    </row>
    <row r="28" spans="1:14" ht="39.950000000000003" customHeight="1" x14ac:dyDescent="0.25">
      <c r="A28" s="26">
        <v>19</v>
      </c>
      <c r="B28" s="75" t="s">
        <v>271</v>
      </c>
      <c r="C28" s="76"/>
      <c r="D28" s="75" t="s">
        <v>272</v>
      </c>
      <c r="E28" s="77"/>
      <c r="F28" s="76"/>
      <c r="G28" s="36" t="s">
        <v>7</v>
      </c>
      <c r="H28" s="36">
        <f>3*200</f>
        <v>600</v>
      </c>
      <c r="I28" s="27"/>
      <c r="J28" s="17">
        <v>0.19</v>
      </c>
      <c r="K28" s="18">
        <f t="shared" si="2"/>
        <v>0</v>
      </c>
      <c r="L28" s="18">
        <f t="shared" si="3"/>
        <v>0</v>
      </c>
      <c r="M28" s="20"/>
      <c r="N28" s="20"/>
    </row>
    <row r="29" spans="1:14" ht="39.950000000000003" customHeight="1" x14ac:dyDescent="0.25">
      <c r="A29" s="26">
        <v>20</v>
      </c>
      <c r="B29" s="75" t="s">
        <v>273</v>
      </c>
      <c r="C29" s="76"/>
      <c r="D29" s="75" t="s">
        <v>274</v>
      </c>
      <c r="E29" s="77"/>
      <c r="F29" s="76"/>
      <c r="G29" s="36" t="s">
        <v>7</v>
      </c>
      <c r="H29" s="36">
        <f>1*200</f>
        <v>200</v>
      </c>
      <c r="I29" s="27"/>
      <c r="J29" s="17">
        <v>0.19</v>
      </c>
      <c r="K29" s="18">
        <f t="shared" si="2"/>
        <v>0</v>
      </c>
      <c r="L29" s="18">
        <f t="shared" si="3"/>
        <v>0</v>
      </c>
      <c r="M29" s="20"/>
      <c r="N29" s="20"/>
    </row>
    <row r="30" spans="1:14" ht="39.950000000000003" customHeight="1" x14ac:dyDescent="0.25">
      <c r="A30" s="26">
        <v>21</v>
      </c>
      <c r="B30" s="75" t="s">
        <v>275</v>
      </c>
      <c r="C30" s="76"/>
      <c r="D30" s="75" t="s">
        <v>276</v>
      </c>
      <c r="E30" s="77"/>
      <c r="F30" s="76"/>
      <c r="G30" s="36" t="s">
        <v>7</v>
      </c>
      <c r="H30" s="36">
        <f>1*200</f>
        <v>200</v>
      </c>
      <c r="I30" s="27"/>
      <c r="J30" s="17">
        <v>0.19</v>
      </c>
      <c r="K30" s="18">
        <f t="shared" si="2"/>
        <v>0</v>
      </c>
      <c r="L30" s="18">
        <f t="shared" si="3"/>
        <v>0</v>
      </c>
      <c r="M30" s="20"/>
      <c r="N30" s="20"/>
    </row>
    <row r="31" spans="1:14" ht="47.25" customHeight="1" x14ac:dyDescent="0.25">
      <c r="A31" s="26">
        <v>22</v>
      </c>
      <c r="B31" s="75" t="s">
        <v>78</v>
      </c>
      <c r="C31" s="76"/>
      <c r="D31" s="75" t="s">
        <v>277</v>
      </c>
      <c r="E31" s="77"/>
      <c r="F31" s="76"/>
      <c r="G31" s="36" t="s">
        <v>80</v>
      </c>
      <c r="H31" s="36">
        <v>15</v>
      </c>
      <c r="I31" s="27"/>
      <c r="J31" s="17">
        <v>0.19</v>
      </c>
      <c r="K31" s="18">
        <f t="shared" si="2"/>
        <v>0</v>
      </c>
      <c r="L31" s="18">
        <f t="shared" si="3"/>
        <v>0</v>
      </c>
      <c r="M31" s="20"/>
      <c r="N31" s="20"/>
    </row>
    <row r="32" spans="1:14" ht="39.950000000000003" customHeight="1" x14ac:dyDescent="0.25">
      <c r="A32" s="26">
        <v>23</v>
      </c>
      <c r="B32" s="75" t="s">
        <v>81</v>
      </c>
      <c r="C32" s="76"/>
      <c r="D32" s="75" t="s">
        <v>277</v>
      </c>
      <c r="E32" s="77"/>
      <c r="F32" s="76"/>
      <c r="G32" s="36" t="s">
        <v>80</v>
      </c>
      <c r="H32" s="36">
        <v>15</v>
      </c>
      <c r="I32" s="27"/>
      <c r="J32" s="17">
        <v>0.19</v>
      </c>
      <c r="K32" s="18">
        <f t="shared" si="2"/>
        <v>0</v>
      </c>
      <c r="L32" s="18">
        <f t="shared" si="3"/>
        <v>0</v>
      </c>
      <c r="M32" s="20"/>
      <c r="N32" s="20"/>
    </row>
    <row r="33" spans="1:14" ht="39.950000000000003" customHeight="1" x14ac:dyDescent="0.25">
      <c r="A33" s="26">
        <v>24</v>
      </c>
      <c r="B33" s="75" t="s">
        <v>82</v>
      </c>
      <c r="C33" s="76"/>
      <c r="D33" s="75" t="s">
        <v>277</v>
      </c>
      <c r="E33" s="77"/>
      <c r="F33" s="76"/>
      <c r="G33" s="36" t="s">
        <v>80</v>
      </c>
      <c r="H33" s="36">
        <v>15</v>
      </c>
      <c r="I33" s="27"/>
      <c r="J33" s="17">
        <v>0.19</v>
      </c>
      <c r="K33" s="18">
        <f t="shared" si="2"/>
        <v>0</v>
      </c>
      <c r="L33" s="18">
        <f t="shared" si="3"/>
        <v>0</v>
      </c>
      <c r="M33" s="20"/>
      <c r="N33" s="20"/>
    </row>
    <row r="34" spans="1:14" ht="39.950000000000003" customHeight="1" x14ac:dyDescent="0.25">
      <c r="A34" s="26">
        <v>25</v>
      </c>
      <c r="B34" s="75" t="s">
        <v>83</v>
      </c>
      <c r="C34" s="76"/>
      <c r="D34" s="75" t="s">
        <v>277</v>
      </c>
      <c r="E34" s="77"/>
      <c r="F34" s="76"/>
      <c r="G34" s="36" t="s">
        <v>80</v>
      </c>
      <c r="H34" s="36">
        <v>15</v>
      </c>
      <c r="I34" s="27"/>
      <c r="J34" s="17">
        <v>0.19</v>
      </c>
      <c r="K34" s="18">
        <f t="shared" si="2"/>
        <v>0</v>
      </c>
      <c r="L34" s="18">
        <f t="shared" si="3"/>
        <v>0</v>
      </c>
      <c r="M34" s="20"/>
      <c r="N34" s="20"/>
    </row>
    <row r="35" spans="1:14" ht="39.950000000000003" customHeight="1" x14ac:dyDescent="0.25">
      <c r="A35" s="26">
        <v>26</v>
      </c>
      <c r="B35" s="75" t="s">
        <v>84</v>
      </c>
      <c r="C35" s="76"/>
      <c r="D35" s="75" t="s">
        <v>277</v>
      </c>
      <c r="E35" s="77"/>
      <c r="F35" s="76"/>
      <c r="G35" s="36" t="s">
        <v>80</v>
      </c>
      <c r="H35" s="36">
        <v>15</v>
      </c>
      <c r="I35" s="27"/>
      <c r="J35" s="17">
        <v>0.19</v>
      </c>
      <c r="K35" s="18">
        <f t="shared" si="2"/>
        <v>0</v>
      </c>
      <c r="L35" s="18">
        <f t="shared" si="3"/>
        <v>0</v>
      </c>
      <c r="M35" s="20"/>
      <c r="N35" s="20"/>
    </row>
    <row r="36" spans="1:14" ht="39.950000000000003" customHeight="1" x14ac:dyDescent="0.25">
      <c r="A36" s="26">
        <v>27</v>
      </c>
      <c r="B36" s="75" t="s">
        <v>85</v>
      </c>
      <c r="C36" s="76"/>
      <c r="D36" s="75" t="s">
        <v>277</v>
      </c>
      <c r="E36" s="77"/>
      <c r="F36" s="76"/>
      <c r="G36" s="36" t="s">
        <v>80</v>
      </c>
      <c r="H36" s="36">
        <v>15</v>
      </c>
      <c r="I36" s="27"/>
      <c r="J36" s="17">
        <v>0.19</v>
      </c>
      <c r="K36" s="18">
        <f t="shared" si="2"/>
        <v>0</v>
      </c>
      <c r="L36" s="18">
        <f t="shared" si="3"/>
        <v>0</v>
      </c>
      <c r="M36" s="20"/>
      <c r="N36" s="20"/>
    </row>
    <row r="37" spans="1:14" ht="39.950000000000003" customHeight="1" x14ac:dyDescent="0.25">
      <c r="A37" s="26">
        <v>28</v>
      </c>
      <c r="B37" s="75" t="s">
        <v>86</v>
      </c>
      <c r="C37" s="76"/>
      <c r="D37" s="75" t="s">
        <v>277</v>
      </c>
      <c r="E37" s="77"/>
      <c r="F37" s="76"/>
      <c r="G37" s="36" t="s">
        <v>80</v>
      </c>
      <c r="H37" s="36">
        <v>15</v>
      </c>
      <c r="I37" s="27"/>
      <c r="J37" s="17">
        <v>0.19</v>
      </c>
      <c r="K37" s="18">
        <f t="shared" si="2"/>
        <v>0</v>
      </c>
      <c r="L37" s="18">
        <f t="shared" si="3"/>
        <v>0</v>
      </c>
      <c r="M37" s="20"/>
      <c r="N37" s="20"/>
    </row>
    <row r="38" spans="1:14" ht="39.950000000000003" customHeight="1" x14ac:dyDescent="0.25">
      <c r="A38" s="26">
        <v>29</v>
      </c>
      <c r="B38" s="75" t="s">
        <v>87</v>
      </c>
      <c r="C38" s="76"/>
      <c r="D38" s="75" t="s">
        <v>277</v>
      </c>
      <c r="E38" s="77"/>
      <c r="F38" s="76"/>
      <c r="G38" s="36" t="s">
        <v>80</v>
      </c>
      <c r="H38" s="36">
        <v>15</v>
      </c>
      <c r="I38" s="27"/>
      <c r="J38" s="17">
        <v>0.19</v>
      </c>
      <c r="K38" s="18">
        <f t="shared" si="2"/>
        <v>0</v>
      </c>
      <c r="L38" s="18">
        <f t="shared" si="3"/>
        <v>0</v>
      </c>
      <c r="M38" s="20"/>
      <c r="N38" s="20"/>
    </row>
    <row r="39" spans="1:14" ht="39.950000000000003" customHeight="1" x14ac:dyDescent="0.25">
      <c r="A39" s="26">
        <v>30</v>
      </c>
      <c r="B39" s="75" t="s">
        <v>88</v>
      </c>
      <c r="C39" s="76"/>
      <c r="D39" s="75" t="s">
        <v>277</v>
      </c>
      <c r="E39" s="77"/>
      <c r="F39" s="76"/>
      <c r="G39" s="36" t="s">
        <v>80</v>
      </c>
      <c r="H39" s="36">
        <v>15</v>
      </c>
      <c r="I39" s="27"/>
      <c r="J39" s="17">
        <v>0.19</v>
      </c>
      <c r="K39" s="18">
        <f t="shared" si="2"/>
        <v>0</v>
      </c>
      <c r="L39" s="18">
        <f t="shared" si="3"/>
        <v>0</v>
      </c>
      <c r="M39" s="20"/>
      <c r="N39" s="20"/>
    </row>
    <row r="40" spans="1:14" ht="39.950000000000003" customHeight="1" x14ac:dyDescent="0.25">
      <c r="A40" s="26">
        <v>31</v>
      </c>
      <c r="B40" s="75" t="s">
        <v>89</v>
      </c>
      <c r="C40" s="76"/>
      <c r="D40" s="75" t="s">
        <v>277</v>
      </c>
      <c r="E40" s="77"/>
      <c r="F40" s="76"/>
      <c r="G40" s="36" t="s">
        <v>80</v>
      </c>
      <c r="H40" s="36">
        <v>15</v>
      </c>
      <c r="I40" s="27"/>
      <c r="J40" s="17">
        <v>0.19</v>
      </c>
      <c r="K40" s="18">
        <f>+I40+(I40*16%)</f>
        <v>0</v>
      </c>
      <c r="L40" s="18">
        <f>+H40*K40</f>
        <v>0</v>
      </c>
      <c r="M40" s="19"/>
      <c r="N40" s="19"/>
    </row>
    <row r="41" spans="1:14" ht="39.950000000000003" customHeight="1" x14ac:dyDescent="0.25">
      <c r="A41" s="26">
        <v>32</v>
      </c>
      <c r="B41" s="75" t="s">
        <v>91</v>
      </c>
      <c r="C41" s="76"/>
      <c r="D41" s="75" t="s">
        <v>277</v>
      </c>
      <c r="E41" s="77"/>
      <c r="F41" s="76"/>
      <c r="G41" s="36" t="s">
        <v>80</v>
      </c>
      <c r="H41" s="36">
        <v>15</v>
      </c>
      <c r="I41" s="27"/>
      <c r="J41" s="17">
        <v>0.19</v>
      </c>
      <c r="K41" s="18">
        <f t="shared" ref="K41:K53" si="4">+I41+(I41*16%)</f>
        <v>0</v>
      </c>
      <c r="L41" s="18">
        <f t="shared" ref="L41:L53" si="5">+H41*K41</f>
        <v>0</v>
      </c>
      <c r="M41" s="20"/>
      <c r="N41" s="20"/>
    </row>
    <row r="42" spans="1:14" ht="39.950000000000003" customHeight="1" x14ac:dyDescent="0.25">
      <c r="A42" s="26">
        <v>33</v>
      </c>
      <c r="B42" s="75" t="s">
        <v>92</v>
      </c>
      <c r="C42" s="76"/>
      <c r="D42" s="75" t="s">
        <v>277</v>
      </c>
      <c r="E42" s="77"/>
      <c r="F42" s="76"/>
      <c r="G42" s="36" t="s">
        <v>80</v>
      </c>
      <c r="H42" s="36">
        <v>15</v>
      </c>
      <c r="I42" s="27"/>
      <c r="J42" s="17">
        <v>0.19</v>
      </c>
      <c r="K42" s="18">
        <f t="shared" si="4"/>
        <v>0</v>
      </c>
      <c r="L42" s="18">
        <f t="shared" si="5"/>
        <v>0</v>
      </c>
      <c r="M42" s="20"/>
      <c r="N42" s="20"/>
    </row>
    <row r="43" spans="1:14" ht="32.450000000000003" hidden="1" customHeight="1" x14ac:dyDescent="0.25">
      <c r="A43" s="26">
        <v>34</v>
      </c>
      <c r="B43" s="31"/>
      <c r="C43" s="31"/>
      <c r="D43" s="31" t="s">
        <v>79</v>
      </c>
      <c r="E43" s="31"/>
      <c r="F43" s="31"/>
      <c r="G43" s="30" t="s">
        <v>80</v>
      </c>
      <c r="H43" s="29">
        <v>80</v>
      </c>
      <c r="I43" s="27"/>
      <c r="J43" s="17">
        <v>0.19</v>
      </c>
      <c r="K43" s="18">
        <f t="shared" si="4"/>
        <v>0</v>
      </c>
      <c r="L43" s="18">
        <f t="shared" si="5"/>
        <v>0</v>
      </c>
      <c r="M43" s="20"/>
      <c r="N43" s="20"/>
    </row>
    <row r="44" spans="1:14" ht="32.450000000000003" hidden="1" customHeight="1" x14ac:dyDescent="0.25">
      <c r="A44" s="26">
        <v>35</v>
      </c>
      <c r="B44" s="31"/>
      <c r="C44" s="31"/>
      <c r="D44" s="31" t="s">
        <v>79</v>
      </c>
      <c r="E44" s="31"/>
      <c r="F44" s="31"/>
      <c r="G44" s="30" t="s">
        <v>80</v>
      </c>
      <c r="H44" s="29">
        <v>80</v>
      </c>
      <c r="I44" s="27"/>
      <c r="J44" s="17">
        <v>0.19</v>
      </c>
      <c r="K44" s="18">
        <f t="shared" si="4"/>
        <v>0</v>
      </c>
      <c r="L44" s="18">
        <f t="shared" si="5"/>
        <v>0</v>
      </c>
      <c r="M44" s="20"/>
      <c r="N44" s="20"/>
    </row>
    <row r="45" spans="1:14" ht="32.450000000000003" hidden="1" customHeight="1" x14ac:dyDescent="0.25">
      <c r="A45" s="26">
        <v>36</v>
      </c>
      <c r="B45" s="31"/>
      <c r="C45" s="31"/>
      <c r="D45" s="31" t="s">
        <v>79</v>
      </c>
      <c r="E45" s="31"/>
      <c r="F45" s="31"/>
      <c r="G45" s="30" t="s">
        <v>80</v>
      </c>
      <c r="H45" s="29">
        <v>80</v>
      </c>
      <c r="I45" s="27"/>
      <c r="J45" s="17">
        <v>0.19</v>
      </c>
      <c r="K45" s="18">
        <f t="shared" si="4"/>
        <v>0</v>
      </c>
      <c r="L45" s="18">
        <f t="shared" si="5"/>
        <v>0</v>
      </c>
      <c r="M45" s="20"/>
      <c r="N45" s="20"/>
    </row>
    <row r="46" spans="1:14" ht="32.450000000000003" hidden="1" customHeight="1" x14ac:dyDescent="0.25">
      <c r="A46" s="26">
        <v>37</v>
      </c>
      <c r="B46" s="31"/>
      <c r="C46" s="31"/>
      <c r="D46" s="31" t="s">
        <v>79</v>
      </c>
      <c r="E46" s="31"/>
      <c r="F46" s="31"/>
      <c r="G46" s="30" t="s">
        <v>80</v>
      </c>
      <c r="H46" s="29">
        <v>80</v>
      </c>
      <c r="I46" s="27"/>
      <c r="J46" s="17">
        <v>0.19</v>
      </c>
      <c r="K46" s="18">
        <f t="shared" si="4"/>
        <v>0</v>
      </c>
      <c r="L46" s="18">
        <f t="shared" si="5"/>
        <v>0</v>
      </c>
      <c r="M46" s="20"/>
      <c r="N46" s="20"/>
    </row>
    <row r="47" spans="1:14" ht="32.450000000000003" hidden="1" customHeight="1" x14ac:dyDescent="0.25">
      <c r="A47" s="26">
        <v>38</v>
      </c>
      <c r="B47" s="31"/>
      <c r="C47" s="31"/>
      <c r="D47" s="31" t="s">
        <v>79</v>
      </c>
      <c r="E47" s="31"/>
      <c r="F47" s="31"/>
      <c r="G47" s="30" t="s">
        <v>80</v>
      </c>
      <c r="H47" s="29">
        <v>80</v>
      </c>
      <c r="I47" s="27"/>
      <c r="J47" s="17">
        <v>0.19</v>
      </c>
      <c r="K47" s="18">
        <f t="shared" si="4"/>
        <v>0</v>
      </c>
      <c r="L47" s="18">
        <f t="shared" si="5"/>
        <v>0</v>
      </c>
      <c r="M47" s="20"/>
      <c r="N47" s="20"/>
    </row>
    <row r="48" spans="1:14" ht="32.450000000000003" hidden="1" customHeight="1" x14ac:dyDescent="0.25">
      <c r="A48" s="26">
        <v>39</v>
      </c>
      <c r="B48" s="31"/>
      <c r="C48" s="31"/>
      <c r="D48" s="31" t="s">
        <v>79</v>
      </c>
      <c r="E48" s="31"/>
      <c r="F48" s="31"/>
      <c r="G48" s="30" t="s">
        <v>80</v>
      </c>
      <c r="H48" s="29">
        <v>80</v>
      </c>
      <c r="I48" s="27"/>
      <c r="J48" s="17">
        <v>0.19</v>
      </c>
      <c r="K48" s="18">
        <f t="shared" si="4"/>
        <v>0</v>
      </c>
      <c r="L48" s="18">
        <f t="shared" si="5"/>
        <v>0</v>
      </c>
      <c r="M48" s="20"/>
      <c r="N48" s="20"/>
    </row>
    <row r="49" spans="1:14" ht="32.450000000000003" hidden="1" customHeight="1" x14ac:dyDescent="0.25">
      <c r="A49" s="26">
        <v>40</v>
      </c>
      <c r="B49" s="31"/>
      <c r="C49" s="31"/>
      <c r="D49" s="31" t="s">
        <v>79</v>
      </c>
      <c r="E49" s="31"/>
      <c r="F49" s="31"/>
      <c r="G49" s="30" t="s">
        <v>80</v>
      </c>
      <c r="H49" s="29">
        <v>80</v>
      </c>
      <c r="I49" s="27"/>
      <c r="J49" s="17">
        <v>0.19</v>
      </c>
      <c r="K49" s="18">
        <f t="shared" si="4"/>
        <v>0</v>
      </c>
      <c r="L49" s="18">
        <f t="shared" si="5"/>
        <v>0</v>
      </c>
      <c r="M49" s="20"/>
      <c r="N49" s="20"/>
    </row>
    <row r="50" spans="1:14" ht="32.450000000000003" hidden="1" customHeight="1" x14ac:dyDescent="0.25">
      <c r="A50" s="26">
        <v>41</v>
      </c>
      <c r="B50" s="31"/>
      <c r="C50" s="31"/>
      <c r="D50" s="31" t="s">
        <v>79</v>
      </c>
      <c r="E50" s="31"/>
      <c r="F50" s="31"/>
      <c r="G50" s="30" t="s">
        <v>80</v>
      </c>
      <c r="H50" s="29">
        <v>80</v>
      </c>
      <c r="I50" s="27"/>
      <c r="J50" s="17">
        <v>0.19</v>
      </c>
      <c r="K50" s="18">
        <f t="shared" si="4"/>
        <v>0</v>
      </c>
      <c r="L50" s="18">
        <f t="shared" si="5"/>
        <v>0</v>
      </c>
      <c r="M50" s="20"/>
      <c r="N50" s="20"/>
    </row>
    <row r="51" spans="1:14" ht="32.450000000000003" hidden="1" customHeight="1" x14ac:dyDescent="0.25">
      <c r="A51" s="26">
        <v>42</v>
      </c>
      <c r="B51" s="31"/>
      <c r="C51" s="31"/>
      <c r="D51" s="31" t="s">
        <v>79</v>
      </c>
      <c r="E51" s="31"/>
      <c r="F51" s="31"/>
      <c r="G51" s="30" t="s">
        <v>80</v>
      </c>
      <c r="H51" s="29">
        <v>80</v>
      </c>
      <c r="I51" s="27"/>
      <c r="J51" s="17">
        <v>0.19</v>
      </c>
      <c r="K51" s="18">
        <f t="shared" si="4"/>
        <v>0</v>
      </c>
      <c r="L51" s="18">
        <f t="shared" si="5"/>
        <v>0</v>
      </c>
      <c r="M51" s="20"/>
      <c r="N51" s="20"/>
    </row>
    <row r="52" spans="1:14" ht="32.450000000000003" hidden="1" customHeight="1" x14ac:dyDescent="0.25">
      <c r="A52" s="26">
        <v>43</v>
      </c>
      <c r="B52" s="31"/>
      <c r="C52" s="31"/>
      <c r="D52" s="31" t="s">
        <v>79</v>
      </c>
      <c r="E52" s="31"/>
      <c r="F52" s="31"/>
      <c r="G52" s="30" t="s">
        <v>80</v>
      </c>
      <c r="H52" s="29">
        <v>80</v>
      </c>
      <c r="I52" s="27"/>
      <c r="J52" s="17">
        <v>0.19</v>
      </c>
      <c r="K52" s="18">
        <f t="shared" si="4"/>
        <v>0</v>
      </c>
      <c r="L52" s="18">
        <f t="shared" si="5"/>
        <v>0</v>
      </c>
      <c r="M52" s="20"/>
      <c r="N52" s="20"/>
    </row>
    <row r="53" spans="1:14" ht="32.450000000000003" hidden="1" customHeight="1" x14ac:dyDescent="0.25">
      <c r="A53" s="26">
        <v>44</v>
      </c>
      <c r="B53" s="31"/>
      <c r="C53" s="31"/>
      <c r="D53" s="31" t="s">
        <v>79</v>
      </c>
      <c r="E53" s="31"/>
      <c r="F53" s="31"/>
      <c r="G53" s="30" t="s">
        <v>80</v>
      </c>
      <c r="H53" s="29">
        <v>80</v>
      </c>
      <c r="I53" s="27"/>
      <c r="J53" s="17">
        <v>0.19</v>
      </c>
      <c r="K53" s="18">
        <f t="shared" si="4"/>
        <v>0</v>
      </c>
      <c r="L53" s="18">
        <f t="shared" si="5"/>
        <v>0</v>
      </c>
      <c r="M53" s="20"/>
      <c r="N53" s="20"/>
    </row>
    <row r="54" spans="1:14" ht="15" customHeight="1" x14ac:dyDescent="0.25">
      <c r="A54" s="51" t="s">
        <v>93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21">
        <f>+SUM(L10:L53)</f>
        <v>0</v>
      </c>
      <c r="M54" s="48"/>
      <c r="N54" s="48"/>
    </row>
    <row r="55" spans="1:14" ht="15" customHeight="1" x14ac:dyDescent="0.25">
      <c r="A55" s="51" t="s">
        <v>94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22"/>
      <c r="M55" s="48"/>
      <c r="N55" s="48"/>
    </row>
    <row r="56" spans="1:14" s="12" customFormat="1" x14ac:dyDescent="0.25">
      <c r="A56" s="23"/>
    </row>
    <row r="57" spans="1:14" s="12" customFormat="1" x14ac:dyDescent="0.25">
      <c r="A57" s="23"/>
    </row>
    <row r="58" spans="1:14" s="12" customFormat="1" x14ac:dyDescent="0.25">
      <c r="A58" s="23"/>
    </row>
    <row r="59" spans="1:14" s="12" customFormat="1" x14ac:dyDescent="0.25">
      <c r="A59" s="23"/>
    </row>
    <row r="60" spans="1:14" s="12" customFormat="1" x14ac:dyDescent="0.25">
      <c r="A60" s="23"/>
    </row>
    <row r="61" spans="1:14" s="12" customFormat="1" x14ac:dyDescent="0.25">
      <c r="A61" s="23" t="s">
        <v>95</v>
      </c>
    </row>
    <row r="62" spans="1:14" ht="15" customHeight="1" x14ac:dyDescent="0.25">
      <c r="A62" s="72" t="s">
        <v>96</v>
      </c>
      <c r="B62" s="73"/>
      <c r="C62" s="73"/>
      <c r="D62" s="73"/>
      <c r="E62" s="73"/>
      <c r="F62" s="73"/>
      <c r="G62" s="73"/>
      <c r="H62" s="74"/>
      <c r="I62" s="72" t="s">
        <v>97</v>
      </c>
      <c r="J62" s="73"/>
      <c r="K62" s="73"/>
      <c r="L62" s="73"/>
      <c r="M62" s="73"/>
      <c r="N62" s="74"/>
    </row>
    <row r="63" spans="1:14" ht="15" customHeight="1" x14ac:dyDescent="0.25">
      <c r="A63" s="72" t="s">
        <v>98</v>
      </c>
      <c r="B63" s="73"/>
      <c r="C63" s="73"/>
      <c r="D63" s="73"/>
      <c r="E63" s="73"/>
      <c r="F63" s="73"/>
      <c r="G63" s="73"/>
      <c r="H63" s="74"/>
      <c r="I63" s="72" t="s">
        <v>99</v>
      </c>
      <c r="J63" s="73"/>
      <c r="K63" s="73"/>
      <c r="L63" s="73"/>
      <c r="M63" s="73"/>
      <c r="N63" s="74"/>
    </row>
    <row r="64" spans="1:14" x14ac:dyDescent="0.25">
      <c r="A64" s="54"/>
      <c r="B64" s="55"/>
      <c r="C64" s="55"/>
      <c r="D64" s="55"/>
      <c r="E64" s="55"/>
      <c r="F64" s="55"/>
      <c r="G64" s="55"/>
      <c r="H64" s="56"/>
      <c r="I64" s="72" t="s">
        <v>100</v>
      </c>
      <c r="J64" s="73"/>
      <c r="K64" s="73"/>
      <c r="L64" s="73"/>
      <c r="M64" s="73"/>
      <c r="N64" s="74"/>
    </row>
    <row r="65" spans="1:14" x14ac:dyDescent="0.25">
      <c r="A65" s="57"/>
      <c r="B65" s="58"/>
      <c r="C65" s="58"/>
      <c r="D65" s="58"/>
      <c r="E65" s="58"/>
      <c r="F65" s="58"/>
      <c r="G65" s="58"/>
      <c r="H65" s="59"/>
      <c r="I65" s="72" t="s">
        <v>101</v>
      </c>
      <c r="J65" s="73"/>
      <c r="K65" s="73"/>
      <c r="L65" s="73"/>
      <c r="M65" s="73"/>
      <c r="N65" s="74"/>
    </row>
    <row r="66" spans="1:14" x14ac:dyDescent="0.25">
      <c r="A66" s="57"/>
      <c r="B66" s="58"/>
      <c r="C66" s="58"/>
      <c r="D66" s="58"/>
      <c r="E66" s="58"/>
      <c r="F66" s="58"/>
      <c r="G66" s="58"/>
      <c r="H66" s="59"/>
      <c r="I66" s="63"/>
      <c r="J66" s="64"/>
      <c r="K66" s="64"/>
      <c r="L66" s="64"/>
      <c r="M66" s="64"/>
      <c r="N66" s="65"/>
    </row>
    <row r="67" spans="1:14" x14ac:dyDescent="0.25">
      <c r="A67" s="57"/>
      <c r="B67" s="58"/>
      <c r="C67" s="58"/>
      <c r="D67" s="58"/>
      <c r="E67" s="58"/>
      <c r="F67" s="58"/>
      <c r="G67" s="58"/>
      <c r="H67" s="59"/>
      <c r="I67" s="66"/>
      <c r="J67" s="67"/>
      <c r="K67" s="67"/>
      <c r="L67" s="67"/>
      <c r="M67" s="67"/>
      <c r="N67" s="68"/>
    </row>
    <row r="68" spans="1:14" x14ac:dyDescent="0.25">
      <c r="A68" s="57"/>
      <c r="B68" s="58"/>
      <c r="C68" s="58"/>
      <c r="D68" s="58"/>
      <c r="E68" s="58"/>
      <c r="F68" s="58"/>
      <c r="G68" s="58"/>
      <c r="H68" s="59"/>
      <c r="I68" s="66"/>
      <c r="J68" s="67"/>
      <c r="K68" s="67"/>
      <c r="L68" s="67"/>
      <c r="M68" s="67"/>
      <c r="N68" s="68"/>
    </row>
    <row r="69" spans="1:14" x14ac:dyDescent="0.25">
      <c r="A69" s="57"/>
      <c r="B69" s="58"/>
      <c r="C69" s="58"/>
      <c r="D69" s="58"/>
      <c r="E69" s="58"/>
      <c r="F69" s="58"/>
      <c r="G69" s="58"/>
      <c r="H69" s="59"/>
      <c r="I69" s="66"/>
      <c r="J69" s="67"/>
      <c r="K69" s="67"/>
      <c r="L69" s="67"/>
      <c r="M69" s="67"/>
      <c r="N69" s="68"/>
    </row>
    <row r="70" spans="1:14" ht="15" customHeight="1" x14ac:dyDescent="0.25">
      <c r="A70" s="57"/>
      <c r="B70" s="58"/>
      <c r="C70" s="58"/>
      <c r="D70" s="58"/>
      <c r="E70" s="58"/>
      <c r="F70" s="58"/>
      <c r="G70" s="58"/>
      <c r="H70" s="59"/>
      <c r="I70" s="66"/>
      <c r="J70" s="67"/>
      <c r="K70" s="67"/>
      <c r="L70" s="67"/>
      <c r="M70" s="67"/>
      <c r="N70" s="68"/>
    </row>
    <row r="71" spans="1:14" x14ac:dyDescent="0.25">
      <c r="A71" s="60"/>
      <c r="B71" s="61"/>
      <c r="C71" s="61"/>
      <c r="D71" s="61"/>
      <c r="E71" s="61"/>
      <c r="F71" s="61"/>
      <c r="G71" s="61"/>
      <c r="H71" s="62"/>
      <c r="I71" s="69"/>
      <c r="J71" s="70"/>
      <c r="K71" s="70"/>
      <c r="L71" s="70"/>
      <c r="M71" s="70"/>
      <c r="N71" s="71"/>
    </row>
  </sheetData>
  <mergeCells count="83">
    <mergeCell ref="A3:N3"/>
    <mergeCell ref="A8:K8"/>
    <mergeCell ref="L8:N8"/>
    <mergeCell ref="B9:C9"/>
    <mergeCell ref="D9:F9"/>
    <mergeCell ref="B10:C10"/>
    <mergeCell ref="D10:F10"/>
    <mergeCell ref="B14:C14"/>
    <mergeCell ref="D14:F14"/>
    <mergeCell ref="B15:C15"/>
    <mergeCell ref="D15:F15"/>
    <mergeCell ref="B16:C16"/>
    <mergeCell ref="D16:F16"/>
    <mergeCell ref="B11:C11"/>
    <mergeCell ref="D11:F11"/>
    <mergeCell ref="B12:C12"/>
    <mergeCell ref="D12:F12"/>
    <mergeCell ref="B13:C13"/>
    <mergeCell ref="D13:F13"/>
    <mergeCell ref="B20:C20"/>
    <mergeCell ref="D20:F20"/>
    <mergeCell ref="B21:C21"/>
    <mergeCell ref="D21:F21"/>
    <mergeCell ref="B22:C22"/>
    <mergeCell ref="D22:F22"/>
    <mergeCell ref="B17:C17"/>
    <mergeCell ref="D17:F17"/>
    <mergeCell ref="B18:C18"/>
    <mergeCell ref="D18:F18"/>
    <mergeCell ref="B19:C19"/>
    <mergeCell ref="D19:F19"/>
    <mergeCell ref="B26:C26"/>
    <mergeCell ref="D26:F26"/>
    <mergeCell ref="B27:C27"/>
    <mergeCell ref="D27:F27"/>
    <mergeCell ref="B28:C28"/>
    <mergeCell ref="D28:F28"/>
    <mergeCell ref="B23:C23"/>
    <mergeCell ref="D23:F23"/>
    <mergeCell ref="B24:C24"/>
    <mergeCell ref="D24:F24"/>
    <mergeCell ref="B25:C25"/>
    <mergeCell ref="D25:F25"/>
    <mergeCell ref="B32:C32"/>
    <mergeCell ref="D32:F32"/>
    <mergeCell ref="B33:C33"/>
    <mergeCell ref="D33:F33"/>
    <mergeCell ref="B34:C34"/>
    <mergeCell ref="D34:F34"/>
    <mergeCell ref="B29:C29"/>
    <mergeCell ref="D29:F29"/>
    <mergeCell ref="B30:C30"/>
    <mergeCell ref="D30:F30"/>
    <mergeCell ref="B31:C31"/>
    <mergeCell ref="D31:F31"/>
    <mergeCell ref="B38:C38"/>
    <mergeCell ref="D38:F38"/>
    <mergeCell ref="B39:C39"/>
    <mergeCell ref="D39:F39"/>
    <mergeCell ref="B40:C40"/>
    <mergeCell ref="D40:F40"/>
    <mergeCell ref="B35:C35"/>
    <mergeCell ref="D35:F35"/>
    <mergeCell ref="B36:C36"/>
    <mergeCell ref="D36:F36"/>
    <mergeCell ref="B37:C37"/>
    <mergeCell ref="D37:F37"/>
    <mergeCell ref="A64:H71"/>
    <mergeCell ref="I64:N64"/>
    <mergeCell ref="I65:N65"/>
    <mergeCell ref="I66:N71"/>
    <mergeCell ref="B41:C41"/>
    <mergeCell ref="D41:F41"/>
    <mergeCell ref="B42:C42"/>
    <mergeCell ref="D42:F42"/>
    <mergeCell ref="A62:H62"/>
    <mergeCell ref="A54:K54"/>
    <mergeCell ref="M54:N54"/>
    <mergeCell ref="A55:K55"/>
    <mergeCell ref="M55:N55"/>
    <mergeCell ref="I62:N62"/>
    <mergeCell ref="A63:H63"/>
    <mergeCell ref="I63:N6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showGridLines="0" tabSelected="1" view="pageBreakPreview" zoomScaleNormal="145" zoomScaleSheetLayoutView="100" workbookViewId="0">
      <pane xSplit="1" ySplit="8" topLeftCell="B9" activePane="bottomRight" state="frozen"/>
      <selection pane="topRight" activeCell="B1" sqref="B1"/>
      <selection pane="bottomLeft" activeCell="A2" sqref="A2"/>
      <selection pane="bottomRight" activeCell="H10" sqref="H10"/>
    </sheetView>
  </sheetViews>
  <sheetFormatPr baseColWidth="10" defaultColWidth="11.42578125" defaultRowHeight="15" x14ac:dyDescent="0.25"/>
  <cols>
    <col min="1" max="1" width="5.5703125" style="25" customWidth="1"/>
    <col min="2" max="3" width="11.140625" style="14" customWidth="1"/>
    <col min="4" max="6" width="17.28515625" style="14" customWidth="1"/>
    <col min="7" max="7" width="10.85546875" style="14" customWidth="1"/>
    <col min="8" max="8" width="17" style="14" customWidth="1"/>
    <col min="9" max="16384" width="11.42578125" style="14"/>
  </cols>
  <sheetData>
    <row r="2" spans="1:7" s="12" customFormat="1" x14ac:dyDescent="0.25">
      <c r="A2" s="23"/>
    </row>
    <row r="3" spans="1:7" s="12" customFormat="1" ht="36" x14ac:dyDescent="0.25">
      <c r="A3" s="50" t="s">
        <v>278</v>
      </c>
      <c r="B3" s="50"/>
      <c r="C3" s="50"/>
      <c r="D3" s="50"/>
      <c r="E3" s="50"/>
      <c r="F3" s="50"/>
      <c r="G3" s="50"/>
    </row>
    <row r="4" spans="1:7" s="12" customFormat="1" x14ac:dyDescent="0.25">
      <c r="A4" s="23"/>
    </row>
    <row r="5" spans="1:7" s="12" customFormat="1" x14ac:dyDescent="0.25">
      <c r="A5" s="24" t="s">
        <v>279</v>
      </c>
      <c r="B5" s="13"/>
      <c r="C5" s="13"/>
      <c r="D5" s="13"/>
      <c r="E5" s="13"/>
      <c r="F5" s="13"/>
      <c r="G5" s="13"/>
    </row>
    <row r="6" spans="1:7" s="12" customFormat="1" x14ac:dyDescent="0.25">
      <c r="A6" s="23"/>
    </row>
    <row r="7" spans="1:7" s="12" customFormat="1" x14ac:dyDescent="0.25">
      <c r="A7" s="23"/>
    </row>
    <row r="8" spans="1:7" ht="23.25" x14ac:dyDescent="0.25">
      <c r="A8" s="52" t="s">
        <v>280</v>
      </c>
      <c r="B8" s="52"/>
      <c r="C8" s="52"/>
      <c r="D8" s="52"/>
      <c r="E8" s="52"/>
      <c r="F8" s="52"/>
      <c r="G8" s="52"/>
    </row>
    <row r="9" spans="1:7" ht="39.75" customHeight="1" x14ac:dyDescent="0.25">
      <c r="A9" s="81" t="s">
        <v>4</v>
      </c>
      <c r="B9" s="83" t="s">
        <v>5</v>
      </c>
      <c r="C9" s="84"/>
      <c r="D9" s="78" t="s">
        <v>281</v>
      </c>
      <c r="E9" s="79"/>
      <c r="F9" s="79"/>
      <c r="G9" s="80"/>
    </row>
    <row r="10" spans="1:7" ht="39.75" customHeight="1" x14ac:dyDescent="0.25">
      <c r="A10" s="82"/>
      <c r="B10" s="85"/>
      <c r="C10" s="86"/>
      <c r="D10" s="40" t="s">
        <v>3</v>
      </c>
      <c r="E10" s="40" t="s">
        <v>102</v>
      </c>
      <c r="F10" s="40" t="s">
        <v>149</v>
      </c>
      <c r="G10" s="40" t="s">
        <v>234</v>
      </c>
    </row>
    <row r="11" spans="1:7" ht="63" customHeight="1" x14ac:dyDescent="0.25">
      <c r="A11" s="26">
        <v>1</v>
      </c>
      <c r="B11" s="75" t="s">
        <v>282</v>
      </c>
      <c r="C11" s="76"/>
      <c r="D11" s="41"/>
      <c r="E11" s="41"/>
      <c r="F11" s="41"/>
      <c r="G11" s="36"/>
    </row>
    <row r="12" spans="1:7" ht="63" customHeight="1" x14ac:dyDescent="0.25">
      <c r="A12" s="26">
        <v>1</v>
      </c>
      <c r="B12" s="75" t="s">
        <v>283</v>
      </c>
      <c r="C12" s="76"/>
      <c r="D12" s="41"/>
      <c r="E12" s="41"/>
      <c r="F12" s="41"/>
      <c r="G12" s="36"/>
    </row>
    <row r="13" spans="1:7" ht="63" customHeight="1" x14ac:dyDescent="0.25">
      <c r="A13" s="26">
        <v>1</v>
      </c>
      <c r="B13" s="75" t="s">
        <v>284</v>
      </c>
      <c r="C13" s="76"/>
      <c r="D13" s="41"/>
      <c r="E13" s="41"/>
      <c r="F13" s="41"/>
      <c r="G13" s="36"/>
    </row>
    <row r="14" spans="1:7" ht="39.950000000000003" customHeight="1" x14ac:dyDescent="0.25">
      <c r="A14" s="26">
        <v>4</v>
      </c>
      <c r="B14" s="75" t="s">
        <v>285</v>
      </c>
      <c r="C14" s="76"/>
      <c r="D14" s="41"/>
      <c r="E14" s="41"/>
      <c r="F14" s="41"/>
      <c r="G14" s="36"/>
    </row>
    <row r="15" spans="1:7" ht="39.950000000000003" customHeight="1" x14ac:dyDescent="0.25">
      <c r="A15" s="26">
        <v>5</v>
      </c>
      <c r="B15" s="75" t="s">
        <v>286</v>
      </c>
      <c r="C15" s="76"/>
      <c r="D15" s="41"/>
      <c r="E15" s="41"/>
      <c r="F15" s="41"/>
      <c r="G15" s="36"/>
    </row>
    <row r="16" spans="1:7" ht="39.950000000000003" customHeight="1" x14ac:dyDescent="0.25">
      <c r="A16" s="26">
        <v>6</v>
      </c>
      <c r="B16" s="75" t="s">
        <v>287</v>
      </c>
      <c r="C16" s="76"/>
      <c r="D16" s="41"/>
      <c r="E16" s="41"/>
      <c r="F16" s="41"/>
      <c r="G16" s="36"/>
    </row>
    <row r="17" spans="1:7" ht="39.950000000000003" customHeight="1" x14ac:dyDescent="0.25">
      <c r="A17" s="26">
        <v>7</v>
      </c>
      <c r="B17" s="75" t="s">
        <v>288</v>
      </c>
      <c r="C17" s="76"/>
      <c r="D17" s="41"/>
      <c r="E17" s="41"/>
      <c r="F17" s="41"/>
      <c r="G17" s="36"/>
    </row>
    <row r="18" spans="1:7" ht="39.950000000000003" customHeight="1" x14ac:dyDescent="0.25">
      <c r="A18" s="26">
        <v>8</v>
      </c>
      <c r="B18" s="75" t="s">
        <v>289</v>
      </c>
      <c r="C18" s="76"/>
      <c r="D18" s="41"/>
      <c r="E18" s="41"/>
      <c r="F18" s="41"/>
      <c r="G18" s="36"/>
    </row>
    <row r="19" spans="1:7" ht="39.950000000000003" customHeight="1" x14ac:dyDescent="0.25">
      <c r="A19" s="26">
        <v>9</v>
      </c>
      <c r="B19" s="75" t="s">
        <v>290</v>
      </c>
      <c r="C19" s="76"/>
      <c r="D19" s="41"/>
      <c r="E19" s="41"/>
      <c r="F19" s="41"/>
      <c r="G19" s="36"/>
    </row>
    <row r="20" spans="1:7" ht="39.950000000000003" customHeight="1" x14ac:dyDescent="0.25">
      <c r="A20" s="26">
        <v>10</v>
      </c>
      <c r="B20" s="75" t="s">
        <v>291</v>
      </c>
      <c r="C20" s="76"/>
      <c r="D20" s="41"/>
      <c r="E20" s="41"/>
      <c r="F20" s="41"/>
      <c r="G20" s="37"/>
    </row>
    <row r="21" spans="1:7" ht="39.950000000000003" customHeight="1" x14ac:dyDescent="0.25">
      <c r="A21" s="26">
        <v>11</v>
      </c>
      <c r="B21" s="75" t="s">
        <v>292</v>
      </c>
      <c r="C21" s="76"/>
      <c r="D21" s="41"/>
      <c r="E21" s="41"/>
      <c r="F21" s="41"/>
      <c r="G21" s="38"/>
    </row>
    <row r="22" spans="1:7" ht="89.25" customHeight="1" x14ac:dyDescent="0.25">
      <c r="A22" s="26">
        <v>12</v>
      </c>
      <c r="B22" s="75" t="s">
        <v>293</v>
      </c>
      <c r="C22" s="76"/>
      <c r="D22" s="41"/>
      <c r="E22" s="41"/>
      <c r="F22" s="41"/>
      <c r="G22" s="38"/>
    </row>
    <row r="23" spans="1:7" ht="32.450000000000003" hidden="1" customHeight="1" x14ac:dyDescent="0.25">
      <c r="A23" s="26">
        <v>34</v>
      </c>
      <c r="B23" s="31"/>
      <c r="C23" s="31"/>
      <c r="D23" s="31" t="s">
        <v>79</v>
      </c>
      <c r="E23" s="31"/>
      <c r="F23" s="31"/>
      <c r="G23" s="30" t="s">
        <v>80</v>
      </c>
    </row>
    <row r="24" spans="1:7" ht="32.450000000000003" hidden="1" customHeight="1" x14ac:dyDescent="0.25">
      <c r="A24" s="26">
        <v>35</v>
      </c>
      <c r="B24" s="31"/>
      <c r="C24" s="31"/>
      <c r="D24" s="31" t="s">
        <v>79</v>
      </c>
      <c r="E24" s="31"/>
      <c r="F24" s="31"/>
      <c r="G24" s="30" t="s">
        <v>80</v>
      </c>
    </row>
    <row r="25" spans="1:7" ht="32.450000000000003" hidden="1" customHeight="1" x14ac:dyDescent="0.25">
      <c r="A25" s="26">
        <v>36</v>
      </c>
      <c r="B25" s="31"/>
      <c r="C25" s="31"/>
      <c r="D25" s="31" t="s">
        <v>79</v>
      </c>
      <c r="E25" s="31"/>
      <c r="F25" s="31"/>
      <c r="G25" s="30" t="s">
        <v>80</v>
      </c>
    </row>
    <row r="26" spans="1:7" ht="32.450000000000003" hidden="1" customHeight="1" x14ac:dyDescent="0.25">
      <c r="A26" s="26">
        <v>37</v>
      </c>
      <c r="B26" s="31"/>
      <c r="C26" s="31"/>
      <c r="D26" s="31" t="s">
        <v>79</v>
      </c>
      <c r="E26" s="31"/>
      <c r="F26" s="31"/>
      <c r="G26" s="30" t="s">
        <v>80</v>
      </c>
    </row>
    <row r="27" spans="1:7" ht="32.450000000000003" hidden="1" customHeight="1" x14ac:dyDescent="0.25">
      <c r="A27" s="26">
        <v>38</v>
      </c>
      <c r="B27" s="31"/>
      <c r="C27" s="31"/>
      <c r="D27" s="31" t="s">
        <v>79</v>
      </c>
      <c r="E27" s="31"/>
      <c r="F27" s="31"/>
      <c r="G27" s="30" t="s">
        <v>80</v>
      </c>
    </row>
    <row r="28" spans="1:7" ht="32.450000000000003" hidden="1" customHeight="1" x14ac:dyDescent="0.25">
      <c r="A28" s="26">
        <v>39</v>
      </c>
      <c r="B28" s="31"/>
      <c r="C28" s="31"/>
      <c r="D28" s="31" t="s">
        <v>79</v>
      </c>
      <c r="E28" s="31"/>
      <c r="F28" s="31"/>
      <c r="G28" s="30" t="s">
        <v>80</v>
      </c>
    </row>
    <row r="29" spans="1:7" ht="32.450000000000003" hidden="1" customHeight="1" x14ac:dyDescent="0.25">
      <c r="A29" s="26">
        <v>40</v>
      </c>
      <c r="B29" s="31"/>
      <c r="C29" s="31"/>
      <c r="D29" s="31" t="s">
        <v>79</v>
      </c>
      <c r="E29" s="31"/>
      <c r="F29" s="31"/>
      <c r="G29" s="30" t="s">
        <v>80</v>
      </c>
    </row>
    <row r="30" spans="1:7" ht="32.450000000000003" hidden="1" customHeight="1" x14ac:dyDescent="0.25">
      <c r="A30" s="26">
        <v>41</v>
      </c>
      <c r="B30" s="31"/>
      <c r="C30" s="31"/>
      <c r="D30" s="31" t="s">
        <v>79</v>
      </c>
      <c r="E30" s="31"/>
      <c r="F30" s="31"/>
      <c r="G30" s="30" t="s">
        <v>80</v>
      </c>
    </row>
    <row r="31" spans="1:7" ht="32.450000000000003" hidden="1" customHeight="1" x14ac:dyDescent="0.25">
      <c r="A31" s="26">
        <v>42</v>
      </c>
      <c r="B31" s="31"/>
      <c r="C31" s="31"/>
      <c r="D31" s="31" t="s">
        <v>79</v>
      </c>
      <c r="E31" s="31"/>
      <c r="F31" s="31"/>
      <c r="G31" s="30" t="s">
        <v>80</v>
      </c>
    </row>
    <row r="32" spans="1:7" ht="32.450000000000003" hidden="1" customHeight="1" x14ac:dyDescent="0.25">
      <c r="A32" s="26">
        <v>43</v>
      </c>
      <c r="B32" s="31"/>
      <c r="C32" s="31"/>
      <c r="D32" s="31" t="s">
        <v>79</v>
      </c>
      <c r="E32" s="31"/>
      <c r="F32" s="31"/>
      <c r="G32" s="30" t="s">
        <v>80</v>
      </c>
    </row>
    <row r="33" spans="1:7" ht="32.450000000000003" hidden="1" customHeight="1" x14ac:dyDescent="0.25">
      <c r="A33" s="26">
        <v>44</v>
      </c>
      <c r="B33" s="31"/>
      <c r="C33" s="31"/>
      <c r="D33" s="31" t="s">
        <v>79</v>
      </c>
      <c r="E33" s="31"/>
      <c r="F33" s="31"/>
      <c r="G33" s="30" t="s">
        <v>80</v>
      </c>
    </row>
    <row r="34" spans="1:7" ht="15" customHeight="1" x14ac:dyDescent="0.25">
      <c r="A34" s="51" t="s">
        <v>94</v>
      </c>
      <c r="B34" s="51"/>
      <c r="C34" s="51"/>
      <c r="D34" s="51"/>
      <c r="E34" s="51"/>
      <c r="F34" s="51"/>
      <c r="G34" s="51"/>
    </row>
    <row r="35" spans="1:7" ht="15" customHeight="1" x14ac:dyDescent="0.25">
      <c r="A35" s="23"/>
      <c r="B35" s="12"/>
      <c r="C35" s="12"/>
      <c r="D35" s="12"/>
      <c r="E35" s="12"/>
      <c r="F35" s="12"/>
      <c r="G35" s="12"/>
    </row>
    <row r="36" spans="1:7" s="12" customFormat="1" x14ac:dyDescent="0.25">
      <c r="A36" s="23"/>
    </row>
    <row r="37" spans="1:7" s="12" customFormat="1" x14ac:dyDescent="0.25">
      <c r="A37" s="23"/>
    </row>
    <row r="38" spans="1:7" s="12" customFormat="1" x14ac:dyDescent="0.25">
      <c r="A38" s="23"/>
    </row>
    <row r="39" spans="1:7" s="12" customFormat="1" x14ac:dyDescent="0.25">
      <c r="A39" s="23"/>
    </row>
    <row r="40" spans="1:7" s="12" customFormat="1" x14ac:dyDescent="0.25">
      <c r="A40" s="23" t="s">
        <v>95</v>
      </c>
    </row>
    <row r="41" spans="1:7" s="12" customFormat="1" x14ac:dyDescent="0.25">
      <c r="A41" s="72" t="s">
        <v>96</v>
      </c>
      <c r="B41" s="73"/>
      <c r="C41" s="73"/>
      <c r="D41" s="73"/>
      <c r="E41" s="73"/>
      <c r="F41" s="73"/>
      <c r="G41" s="73"/>
    </row>
    <row r="42" spans="1:7" ht="15" customHeight="1" x14ac:dyDescent="0.25">
      <c r="A42" s="72" t="s">
        <v>98</v>
      </c>
      <c r="B42" s="73"/>
      <c r="C42" s="73"/>
      <c r="D42" s="73"/>
      <c r="E42" s="73"/>
      <c r="F42" s="73"/>
      <c r="G42" s="73"/>
    </row>
    <row r="43" spans="1:7" ht="15" customHeight="1" x14ac:dyDescent="0.25">
      <c r="A43" s="54"/>
      <c r="B43" s="55"/>
      <c r="C43" s="55"/>
      <c r="D43" s="55"/>
      <c r="E43" s="55"/>
      <c r="F43" s="55"/>
      <c r="G43" s="55"/>
    </row>
    <row r="44" spans="1:7" x14ac:dyDescent="0.25">
      <c r="A44" s="57"/>
      <c r="B44" s="58"/>
      <c r="C44" s="58"/>
      <c r="D44" s="58"/>
      <c r="E44" s="58"/>
      <c r="F44" s="58"/>
      <c r="G44" s="58"/>
    </row>
    <row r="45" spans="1:7" x14ac:dyDescent="0.25">
      <c r="A45" s="57"/>
      <c r="B45" s="58"/>
      <c r="C45" s="58"/>
      <c r="D45" s="58"/>
      <c r="E45" s="58"/>
      <c r="F45" s="58"/>
      <c r="G45" s="58"/>
    </row>
    <row r="46" spans="1:7" x14ac:dyDescent="0.25">
      <c r="A46" s="57"/>
      <c r="B46" s="58"/>
      <c r="C46" s="58"/>
      <c r="D46" s="58"/>
      <c r="E46" s="58"/>
      <c r="F46" s="58"/>
      <c r="G46" s="58"/>
    </row>
    <row r="47" spans="1:7" x14ac:dyDescent="0.25">
      <c r="A47" s="57"/>
      <c r="B47" s="58"/>
      <c r="C47" s="58"/>
      <c r="D47" s="58"/>
      <c r="E47" s="58"/>
      <c r="F47" s="58"/>
      <c r="G47" s="58"/>
    </row>
    <row r="48" spans="1:7" x14ac:dyDescent="0.25">
      <c r="A48" s="57"/>
      <c r="B48" s="58"/>
      <c r="C48" s="58"/>
      <c r="D48" s="58"/>
      <c r="E48" s="58"/>
      <c r="F48" s="58"/>
      <c r="G48" s="58"/>
    </row>
    <row r="49" spans="1:7" x14ac:dyDescent="0.25">
      <c r="A49" s="57"/>
      <c r="B49" s="58"/>
      <c r="C49" s="58"/>
      <c r="D49" s="58"/>
      <c r="E49" s="58"/>
      <c r="F49" s="58"/>
      <c r="G49" s="58"/>
    </row>
    <row r="50" spans="1:7" ht="15" customHeight="1" x14ac:dyDescent="0.25">
      <c r="A50" s="60"/>
      <c r="B50" s="61"/>
      <c r="C50" s="61"/>
      <c r="D50" s="61"/>
      <c r="E50" s="61"/>
      <c r="F50" s="61"/>
      <c r="G50" s="61"/>
    </row>
  </sheetData>
  <mergeCells count="21">
    <mergeCell ref="D9:G9"/>
    <mergeCell ref="A9:A10"/>
    <mergeCell ref="B9:C10"/>
    <mergeCell ref="B19:C19"/>
    <mergeCell ref="B16:C16"/>
    <mergeCell ref="A3:G3"/>
    <mergeCell ref="A8:G8"/>
    <mergeCell ref="B11:C11"/>
    <mergeCell ref="A43:G50"/>
    <mergeCell ref="B12:C12"/>
    <mergeCell ref="B13:C13"/>
    <mergeCell ref="A34:G34"/>
    <mergeCell ref="A41:G41"/>
    <mergeCell ref="A42:G42"/>
    <mergeCell ref="B21:C21"/>
    <mergeCell ref="B22:C22"/>
    <mergeCell ref="B18:C18"/>
    <mergeCell ref="B20:C20"/>
    <mergeCell ref="B15:C15"/>
    <mergeCell ref="B17:C17"/>
    <mergeCell ref="B14:C1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F9" sqref="B2:F9"/>
    </sheetView>
  </sheetViews>
  <sheetFormatPr baseColWidth="10" defaultColWidth="9.140625" defaultRowHeight="15" x14ac:dyDescent="0.25"/>
  <cols>
    <col min="1" max="1" width="11.42578125" customWidth="1"/>
    <col min="2" max="6" width="13.28515625" customWidth="1"/>
    <col min="7" max="256" width="11.42578125" customWidth="1"/>
  </cols>
  <sheetData>
    <row r="1" spans="2:6" ht="15.75" thickBot="1" x14ac:dyDescent="0.3"/>
    <row r="2" spans="2:6" x14ac:dyDescent="0.25">
      <c r="B2" s="1"/>
      <c r="C2" s="2"/>
      <c r="D2" s="2"/>
      <c r="E2" s="2"/>
      <c r="F2" s="3"/>
    </row>
    <row r="3" spans="2:6" x14ac:dyDescent="0.25">
      <c r="B3" s="4"/>
      <c r="C3" s="5" t="s">
        <v>294</v>
      </c>
      <c r="D3" s="5"/>
      <c r="E3" s="5"/>
      <c r="F3" s="6"/>
    </row>
    <row r="4" spans="2:6" x14ac:dyDescent="0.25">
      <c r="B4" s="4"/>
      <c r="C4" s="5" t="s">
        <v>295</v>
      </c>
      <c r="D4" s="5"/>
      <c r="E4" s="5"/>
      <c r="F4" s="6"/>
    </row>
    <row r="5" spans="2:6" x14ac:dyDescent="0.25">
      <c r="B5" s="4"/>
      <c r="C5" s="5" t="s">
        <v>296</v>
      </c>
      <c r="D5" s="5"/>
      <c r="E5" s="5"/>
      <c r="F5" s="6"/>
    </row>
    <row r="6" spans="2:6" x14ac:dyDescent="0.25">
      <c r="B6" s="4"/>
      <c r="C6" s="5" t="s">
        <v>297</v>
      </c>
      <c r="D6" s="5"/>
      <c r="E6" s="5"/>
      <c r="F6" s="6"/>
    </row>
    <row r="7" spans="2:6" x14ac:dyDescent="0.25">
      <c r="B7" s="4"/>
      <c r="C7" s="7"/>
      <c r="D7" s="7"/>
      <c r="E7" s="7"/>
      <c r="F7" s="8"/>
    </row>
    <row r="8" spans="2:6" x14ac:dyDescent="0.25">
      <c r="B8" s="4"/>
      <c r="C8" s="5" t="s">
        <v>298</v>
      </c>
      <c r="D8" s="7"/>
      <c r="E8" s="7"/>
      <c r="F8" s="8"/>
    </row>
    <row r="9" spans="2:6" ht="15.75" thickBot="1" x14ac:dyDescent="0.3">
      <c r="B9" s="9"/>
      <c r="C9" s="10"/>
      <c r="D9" s="10"/>
      <c r="E9" s="10"/>
      <c r="F9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B2:F9"/>
    </sheetView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ones xmlns="4f37fafc-ba9e-42eb-8fe6-ab8fbe82b598" xsi:nil="true"/>
    <Proyecto xmlns="4f37fafc-ba9e-42eb-8fe6-ab8fbe82b598"/>
    <bykt xmlns="4f37fafc-ba9e-42eb-8fe6-ab8fbe82b598" xsi:nil="true"/>
    <Revisado xmlns="4f37fafc-ba9e-42eb-8fe6-ab8fbe82b598">false</Revisado>
    <Descripci_x00f3_n_x0020_de_x0020_la_x0020_compra xmlns="4f37fafc-ba9e-42eb-8fe6-ab8fbe82b598" xsi:nil="true"/>
    <Estado xmlns="4f37fafc-ba9e-42eb-8fe6-ab8fbe82b598" xsi:nil="true"/>
    <SharedWithUsers xmlns="309b9092-b14d-47b6-a987-345b65a2fae9">
      <UserInfo>
        <DisplayName>Claudia Garcia</DisplayName>
        <AccountId>11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F49B75BA4F5140A26CB57B6CC96BF2" ma:contentTypeVersion="18" ma:contentTypeDescription="Opprett et nytt dokument." ma:contentTypeScope="" ma:versionID="a40be44cf145024ac7452f69086a924c">
  <xsd:schema xmlns:xsd="http://www.w3.org/2001/XMLSchema" xmlns:xs="http://www.w3.org/2001/XMLSchema" xmlns:p="http://schemas.microsoft.com/office/2006/metadata/properties" xmlns:ns2="4f37fafc-ba9e-42eb-8fe6-ab8fbe82b598" xmlns:ns3="309b9092-b14d-47b6-a987-345b65a2fae9" targetNamespace="http://schemas.microsoft.com/office/2006/metadata/properties" ma:root="true" ma:fieldsID="b8bbbdbc7e06f48ddf900d8a4b171600" ns2:_="" ns3:_="">
    <xsd:import namespace="4f37fafc-ba9e-42eb-8fe6-ab8fbe82b598"/>
    <xsd:import namespace="309b9092-b14d-47b6-a987-345b65a2fae9"/>
    <xsd:element name="properties">
      <xsd:complexType>
        <xsd:sequence>
          <xsd:element name="documentManagement">
            <xsd:complexType>
              <xsd:all>
                <xsd:element ref="ns2:Descripci_x00f3_n_x0020_de_x0020_la_x0020_compra" minOccurs="0"/>
                <xsd:element ref="ns2:Proyecto" minOccurs="0"/>
                <xsd:element ref="ns2:Revisado" minOccurs="0"/>
                <xsd:element ref="ns2:Estado" minOccurs="0"/>
                <xsd:element ref="ns2:Observacione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bykt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7fafc-ba9e-42eb-8fe6-ab8fbe82b598" elementFormDefault="qualified">
    <xsd:import namespace="http://schemas.microsoft.com/office/2006/documentManagement/types"/>
    <xsd:import namespace="http://schemas.microsoft.com/office/infopath/2007/PartnerControls"/>
    <xsd:element name="Descripci_x00f3_n_x0020_de_x0020_la_x0020_compra" ma:index="2" nillable="true" ma:displayName="Descripción de la compra" ma:description="Apoyo_Económico_tutores_Emes_SM" ma:format="Dropdown" ma:internalName="Descripci_x00f3_n_x0020_de_x0020_la_x0020_compra">
      <xsd:simpleType>
        <xsd:restriction base="dms:Note">
          <xsd:maxLength value="255"/>
        </xsd:restriction>
      </xsd:simpleType>
    </xsd:element>
    <xsd:element name="Proyecto" ma:index="3" nillable="true" ma:displayName="Proyecto" ma:description="Ingrese el/los proyecto(s) al que se cargará la compra." ma:internalName="Proyect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FE1303"/>
                    <xsd:enumeration value="COFE1605"/>
                    <xsd:enumeration value="COFE1607"/>
                    <xsd:enumeration value="COFE1705"/>
                    <xsd:enumeration value="COFE1706"/>
                    <xsd:enumeration value="COFE1707"/>
                    <xsd:enumeration value="COFE1801"/>
                    <xsd:enumeration value="COFE1802"/>
                    <xsd:enumeration value="COFE1804"/>
                    <xsd:enumeration value="COFE1807"/>
                    <xsd:enumeration value="COFF1801"/>
                    <xsd:enumeration value="COFL1702"/>
                    <xsd:enumeration value="COFL1704"/>
                    <xsd:enumeration value="COFL1707"/>
                    <xsd:enumeration value="COFL1801"/>
                    <xsd:enumeration value="COFL1803"/>
                    <xsd:enumeration value="COFL1806"/>
                    <xsd:enumeration value="COFL1807"/>
                    <xsd:enumeration value="COFL1808"/>
                    <xsd:enumeration value="COFM1702"/>
                    <xsd:enumeration value="COFM1704"/>
                    <xsd:enumeration value="COFM1705"/>
                    <xsd:enumeration value="COFM1707"/>
                    <xsd:enumeration value="COFM1708"/>
                    <xsd:enumeration value="COFM1710"/>
                    <xsd:enumeration value="COFM1711"/>
                    <xsd:enumeration value="COFM1712"/>
                    <xsd:enumeration value="COFM1715"/>
                    <xsd:enumeration value="COFM1801"/>
                    <xsd:enumeration value="COFM1804"/>
                    <xsd:enumeration value="COFM1805"/>
                    <xsd:enumeration value="COFM1807"/>
                    <xsd:enumeration value="COFM1808"/>
                    <xsd:enumeration value="COFM1809"/>
                    <xsd:enumeration value="COFM1810"/>
                    <xsd:enumeration value="COFM1811"/>
                    <xsd:enumeration value="COFM1812"/>
                    <xsd:enumeration value="COFM1813"/>
                    <xsd:enumeration value="COFM1814"/>
                    <xsd:enumeration value="COFM1815"/>
                    <xsd:enumeration value="COFM1816"/>
                    <xsd:enumeration value="COFM1817"/>
                    <xsd:enumeration value="COFM1818"/>
                    <xsd:enumeration value="COFM1819"/>
                    <xsd:enumeration value="COFM1821"/>
                    <xsd:enumeration value="COFS1801"/>
                    <xsd:enumeration value="COFY1701"/>
                    <xsd:enumeration value="COFZ1801"/>
                    <xsd:enumeration value="COFX0000"/>
                    <xsd:enumeration value="CHFA1705"/>
                  </xsd:restriction>
                </xsd:simpleType>
              </xsd:element>
            </xsd:sequence>
          </xsd:extension>
        </xsd:complexContent>
      </xsd:complexType>
    </xsd:element>
    <xsd:element name="Revisado" ma:index="4" nillable="true" ma:displayName="Revisado" ma:default="0" ma:description="Indique el estado de revisión de soportes." ma:internalName="Revisado">
      <xsd:simpleType>
        <xsd:restriction base="dms:Boolean"/>
      </xsd:simpleType>
    </xsd:element>
    <xsd:element name="Estado" ma:index="5" nillable="true" ma:displayName="Estado" ma:description="Indique el estado de revisión del proceso." ma:format="RadioButtons" ma:internalName="Estado">
      <xsd:simpleType>
        <xsd:restriction base="dms:Choice">
          <xsd:enumeration value="Verificado"/>
          <xsd:enumeration value="Incompleto"/>
          <xsd:enumeration value="Pendiente"/>
        </xsd:restriction>
      </xsd:simpleType>
    </xsd:element>
    <xsd:element name="Observaciones" ma:index="6" nillable="true" ma:displayName="Observaciones" ma:internalName="Observaciones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MediaServiceLocation" ma:internalName="MediaServiceLocation" ma:readOnly="true">
      <xsd:simpleType>
        <xsd:restriction base="dms:Text"/>
      </xsd:simpleType>
    </xsd:element>
    <xsd:element name="bykt" ma:index="21" nillable="true" ma:displayName="Text" ma:internalName="bykt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b9092-b14d-47b6-a987-345b65a2fae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66571D-7C97-4719-ABF1-2FCE43EFCA43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09b9092-b14d-47b6-a987-345b65a2fae9"/>
    <ds:schemaRef ds:uri="4f37fafc-ba9e-42eb-8fe6-ab8fbe82b598"/>
  </ds:schemaRefs>
</ds:datastoreItem>
</file>

<file path=customXml/itemProps2.xml><?xml version="1.0" encoding="utf-8"?>
<ds:datastoreItem xmlns:ds="http://schemas.openxmlformats.org/officeDocument/2006/customXml" ds:itemID="{12F87111-6295-4A13-BA6F-BA26213F52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000A6C-5AA7-4C64-96BD-0B48120999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37fafc-ba9e-42eb-8fe6-ab8fbe82b598"/>
    <ds:schemaRef ds:uri="309b9092-b14d-47b6-a987-345b65a2fa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LOTE 1</vt:lpstr>
      <vt:lpstr>LOTE 2</vt:lpstr>
      <vt:lpstr>LOTE 3</vt:lpstr>
      <vt:lpstr>LOTE 4</vt:lpstr>
      <vt:lpstr>CALENDARIO DE ENTREGA</vt:lpstr>
      <vt:lpstr>Hoja2</vt:lpstr>
      <vt:lpstr>Hoja3</vt:lpstr>
      <vt:lpstr>'CALENDARIO DE ENTREGA'!Área_de_impresión</vt:lpstr>
      <vt:lpstr>'LOTE 1'!Área_de_impresión</vt:lpstr>
      <vt:lpstr>'LOTE 2'!Área_de_impresión</vt:lpstr>
      <vt:lpstr>'LOTE 3'!Área_de_impresión</vt:lpstr>
      <vt:lpstr>'LOTE 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OF_LOGISTICA</dc:creator>
  <cp:keywords/>
  <dc:description/>
  <cp:lastModifiedBy>Camila Gonzalez</cp:lastModifiedBy>
  <cp:revision/>
  <dcterms:created xsi:type="dcterms:W3CDTF">2013-10-04T19:25:20Z</dcterms:created>
  <dcterms:modified xsi:type="dcterms:W3CDTF">2019-05-15T15:30:52Z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0x0101008EF49B75BA4F5140A26CB57B6CC96BF2</vt:lpwstr>
  </property>
  <property fmtid="{D5CDD505-2E9C-101B-9397-08002B2CF9AE}" pid="3" name="AuthorIds_UIVersion_1536">
    <vt:lpwstr>11</vt:lpwstr>
  </property>
</Properties>
</file>